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DieseArbeitsmappe" defaultThemeVersion="124226"/>
  <bookViews>
    <workbookView xWindow="150" yWindow="60" windowWidth="15480" windowHeight="9000" firstSheet="1" activeTab="1"/>
  </bookViews>
  <sheets>
    <sheet name="Questions" sheetId="1" state="hidden" r:id="rId1"/>
    <sheet name="Tavanomainen rehu" sheetId="21" r:id="rId2"/>
    <sheet name="Siirtymävaiheen 1 rehut" sheetId="22" r:id="rId3"/>
    <sheet name="Luomurehu" sheetId="23" r:id="rId4"/>
    <sheet name="Siirtymävaiheen 2 rehut" sheetId="24" r:id="rId5"/>
    <sheet name="yht." sheetId="25" r:id="rId6"/>
    <sheet name="varasto ostot ja tilanne" sheetId="26" r:id="rId7"/>
    <sheet name="varasto myynnit" sheetId="27" r:id="rId8"/>
  </sheets>
  <externalReferences>
    <externalReference r:id="rId9"/>
  </externalReferences>
  <definedNames>
    <definedName name="Data">#REF!</definedName>
    <definedName name="Manufactured_products__including_products_from_live_animals">#REF!</definedName>
    <definedName name="Questionairy">#REF!</definedName>
    <definedName name="Tierras_y_cultivos_agrícolas__excluyendo_acuicultura__recolección_silvestre__apicultura">#REF!</definedName>
    <definedName name="xxx">[1]Livestock!$Q$13:$Y$64</definedName>
  </definedNames>
  <calcPr calcId="125725"/>
  <customWorkbookViews>
    <customWorkbookView name="Willer Helga - Persönliche Ansicht" guid="{6DDDF0C4-7F41-4597-BBEC-C6F595E9F879}" mergeInterval="0" personalView="1" maximized="1" windowWidth="1020" windowHeight="543" activeSheetId="6"/>
  </customWorkbookViews>
</workbook>
</file>

<file path=xl/calcChain.xml><?xml version="1.0" encoding="utf-8"?>
<calcChain xmlns="http://schemas.openxmlformats.org/spreadsheetml/2006/main">
  <c r="B9" i="24"/>
  <c r="F9" i="23"/>
  <c r="E9"/>
  <c r="D9"/>
  <c r="C9"/>
  <c r="B11"/>
  <c r="E10" i="24"/>
  <c r="C9" i="27"/>
  <c r="D9"/>
  <c r="E9"/>
  <c r="F9"/>
  <c r="G9"/>
  <c r="H9"/>
  <c r="I9"/>
  <c r="J9"/>
  <c r="K9"/>
  <c r="L9"/>
  <c r="B9"/>
  <c r="L9" i="26" l="1"/>
  <c r="K9"/>
  <c r="J9"/>
  <c r="I9"/>
  <c r="H9"/>
  <c r="G9"/>
  <c r="F9"/>
  <c r="E9"/>
  <c r="D9"/>
  <c r="B11" i="21"/>
  <c r="M6"/>
  <c r="M7"/>
  <c r="E12"/>
  <c r="E11"/>
  <c r="B12"/>
  <c r="M5"/>
  <c r="J3" i="25" l="1"/>
  <c r="H4"/>
  <c r="H5"/>
  <c r="H3"/>
  <c r="E4"/>
  <c r="E5"/>
  <c r="E3"/>
  <c r="B5"/>
  <c r="B3"/>
  <c r="W12" i="21"/>
  <c r="V12"/>
  <c r="U12"/>
  <c r="T12"/>
  <c r="S12"/>
  <c r="R12"/>
  <c r="Q12"/>
  <c r="P12"/>
  <c r="O12"/>
  <c r="N12"/>
  <c r="L12"/>
  <c r="K12"/>
  <c r="J12"/>
  <c r="I12"/>
  <c r="H12"/>
  <c r="G12"/>
  <c r="F12"/>
  <c r="D12"/>
  <c r="B14" s="1"/>
  <c r="C12"/>
  <c r="W11"/>
  <c r="V11"/>
  <c r="U11"/>
  <c r="T11"/>
  <c r="S11"/>
  <c r="R11"/>
  <c r="Q11"/>
  <c r="P11"/>
  <c r="O11"/>
  <c r="N11"/>
  <c r="L11"/>
  <c r="K11"/>
  <c r="J11"/>
  <c r="I11"/>
  <c r="H11"/>
  <c r="G11"/>
  <c r="F11"/>
  <c r="D11"/>
  <c r="C11"/>
  <c r="X9"/>
  <c r="C5" i="25" s="1"/>
  <c r="M9" i="21"/>
  <c r="X8"/>
  <c r="C4" i="25" s="1"/>
  <c r="M8" i="21"/>
  <c r="B4" i="25" s="1"/>
  <c r="X5" i="21"/>
  <c r="C3" i="25" s="1"/>
  <c r="V9" i="22"/>
  <c r="U9"/>
  <c r="T9"/>
  <c r="S9"/>
  <c r="R9"/>
  <c r="Q9"/>
  <c r="P9"/>
  <c r="M11" s="1"/>
  <c r="O9"/>
  <c r="N9"/>
  <c r="M9"/>
  <c r="K9"/>
  <c r="J9"/>
  <c r="I9"/>
  <c r="H9"/>
  <c r="G9"/>
  <c r="F9"/>
  <c r="E9"/>
  <c r="D9"/>
  <c r="C9"/>
  <c r="B9"/>
  <c r="V8"/>
  <c r="U8"/>
  <c r="T8"/>
  <c r="S8"/>
  <c r="R8"/>
  <c r="Q8"/>
  <c r="P8"/>
  <c r="O8"/>
  <c r="N8"/>
  <c r="M8"/>
  <c r="K8"/>
  <c r="J8"/>
  <c r="I8"/>
  <c r="H8"/>
  <c r="G8"/>
  <c r="F8"/>
  <c r="E8"/>
  <c r="D8"/>
  <c r="C8"/>
  <c r="B8"/>
  <c r="W6"/>
  <c r="L6"/>
  <c r="D5" i="25" s="1"/>
  <c r="W5" i="22"/>
  <c r="L5"/>
  <c r="D4" i="25" s="1"/>
  <c r="W4" i="22"/>
  <c r="L4"/>
  <c r="D3" i="25" s="1"/>
  <c r="T11" i="23"/>
  <c r="S5"/>
  <c r="G4" i="25" s="1"/>
  <c r="S4" i="23"/>
  <c r="G3" i="25" s="1"/>
  <c r="S6" i="23"/>
  <c r="G5" i="25" s="1"/>
  <c r="M8" i="23"/>
  <c r="N8"/>
  <c r="C9" i="26" s="1"/>
  <c r="O8" i="23"/>
  <c r="P8"/>
  <c r="Q8"/>
  <c r="R8"/>
  <c r="M9"/>
  <c r="M11" s="1"/>
  <c r="N9"/>
  <c r="O9"/>
  <c r="P9"/>
  <c r="Q9"/>
  <c r="R9"/>
  <c r="AC9"/>
  <c r="AB9"/>
  <c r="AA9"/>
  <c r="Z9"/>
  <c r="Y9"/>
  <c r="X9"/>
  <c r="W9"/>
  <c r="V9"/>
  <c r="U9"/>
  <c r="T9"/>
  <c r="K9"/>
  <c r="J9"/>
  <c r="I9"/>
  <c r="H9"/>
  <c r="G9"/>
  <c r="B9"/>
  <c r="AC8"/>
  <c r="AB8"/>
  <c r="AA8"/>
  <c r="Z8"/>
  <c r="Y8"/>
  <c r="X8"/>
  <c r="W8"/>
  <c r="V8"/>
  <c r="U8"/>
  <c r="T8"/>
  <c r="K8"/>
  <c r="J8"/>
  <c r="I8"/>
  <c r="H8"/>
  <c r="G8"/>
  <c r="F8"/>
  <c r="E8"/>
  <c r="D8"/>
  <c r="C8"/>
  <c r="B8"/>
  <c r="AD6"/>
  <c r="L6"/>
  <c r="F5" i="25" s="1"/>
  <c r="AD5" i="23"/>
  <c r="L5"/>
  <c r="F4" i="25" s="1"/>
  <c r="AD4" i="23"/>
  <c r="L4"/>
  <c r="F3" i="25" s="1"/>
  <c r="W7" i="24"/>
  <c r="J5" i="25" s="1"/>
  <c r="W5" i="24"/>
  <c r="J4" i="25" s="1"/>
  <c r="W4" i="24"/>
  <c r="L7"/>
  <c r="I5" i="25" s="1"/>
  <c r="L5" i="24"/>
  <c r="I4" i="25" s="1"/>
  <c r="L4" i="24"/>
  <c r="I3" i="25" s="1"/>
  <c r="C9" i="24"/>
  <c r="D9"/>
  <c r="E9"/>
  <c r="F9"/>
  <c r="G9"/>
  <c r="H9"/>
  <c r="I9"/>
  <c r="J9"/>
  <c r="K9"/>
  <c r="M9"/>
  <c r="N9"/>
  <c r="O9"/>
  <c r="P9"/>
  <c r="Q9"/>
  <c r="R9"/>
  <c r="S9"/>
  <c r="T9"/>
  <c r="U9"/>
  <c r="V9"/>
  <c r="V10"/>
  <c r="U10"/>
  <c r="T10"/>
  <c r="S10"/>
  <c r="R10"/>
  <c r="Q10"/>
  <c r="P10"/>
  <c r="O10"/>
  <c r="N10"/>
  <c r="M10"/>
  <c r="K10"/>
  <c r="J10"/>
  <c r="I10"/>
  <c r="H10"/>
  <c r="G10"/>
  <c r="F10"/>
  <c r="D10"/>
  <c r="C10"/>
  <c r="B10"/>
  <c r="B9" i="26"/>
  <c r="M12" i="24" l="1"/>
  <c r="B12"/>
  <c r="N4" i="25"/>
  <c r="N14" i="21"/>
  <c r="K3" i="25"/>
  <c r="B6"/>
  <c r="N3"/>
  <c r="K5"/>
  <c r="L3"/>
  <c r="M4"/>
  <c r="K4"/>
  <c r="B11" i="22"/>
  <c r="M3" i="25"/>
  <c r="O3" l="1"/>
  <c r="K6"/>
  <c r="L4"/>
  <c r="O4" l="1"/>
  <c r="D6"/>
  <c r="C6"/>
  <c r="F6"/>
  <c r="E6"/>
  <c r="G6" l="1"/>
  <c r="H6" l="1"/>
  <c r="I6" l="1"/>
  <c r="M5"/>
  <c r="J6" l="1"/>
  <c r="N5"/>
  <c r="N6" s="1"/>
  <c r="L5"/>
  <c r="L6" s="1"/>
  <c r="M6"/>
  <c r="O5" l="1"/>
  <c r="O6" s="1"/>
</calcChain>
</file>

<file path=xl/sharedStrings.xml><?xml version="1.0" encoding="utf-8"?>
<sst xmlns="http://schemas.openxmlformats.org/spreadsheetml/2006/main" count="188" uniqueCount="88">
  <si>
    <t>?</t>
  </si>
  <si>
    <t xml:space="preserve">Who </t>
  </si>
  <si>
    <t>Issue</t>
  </si>
  <si>
    <t>Original wording</t>
  </si>
  <si>
    <t>7.2.2012</t>
  </si>
  <si>
    <t>Rebecca Nelder</t>
  </si>
  <si>
    <t xml:space="preserve">IFNs </t>
  </si>
  <si>
    <t>Mostly they are small notes but one larger thing to mention is that we have been using IFNs to identify feeds this is the International Feed Number, we wondered if there was any merit in using these numbers in addition to the No. According to EU regulation 575/2011? It is however an American and Canadian based catalogue so may not be appropriate – I will leave it to you to investigate.</t>
  </si>
  <si>
    <t>Action</t>
  </si>
  <si>
    <t>24.2.2012: Rebecca to send catalogue</t>
  </si>
  <si>
    <t>Date issue raised</t>
  </si>
  <si>
    <t>Include mixtures cereals - legumes/others</t>
  </si>
  <si>
    <t>24.2.2012: Rebecca to send correct number for this from EU regulation</t>
  </si>
  <si>
    <t>13.2.2012</t>
  </si>
  <si>
    <t>Früh Barbara: wohin mit by-products such as yeast, brewers' grains etc ?</t>
  </si>
  <si>
    <t>24.2.2012: Barbara to find out which number to use</t>
  </si>
  <si>
    <t>Barbara Früh</t>
  </si>
  <si>
    <t>Brewers grains</t>
  </si>
  <si>
    <t>Turnips and Swedes</t>
  </si>
  <si>
    <t>24.2.2012: Rebecca to indicate on list</t>
  </si>
  <si>
    <t>rebecca.n: we also use turnips, swedes as feed crops, often stubble crops (both also potenitally a vegetable, cau</t>
  </si>
  <si>
    <t>clover leys</t>
  </si>
  <si>
    <t>24: I have changed clover to clover ley</t>
  </si>
  <si>
    <t>Rebecca.n: Rarely grown on its own, usaually in a ley. We normally distiguish between red clover leys (1-2 years) and white clover (2-5 years)</t>
  </si>
  <si>
    <t>24.2.1012</t>
  </si>
  <si>
    <t xml:space="preserve">Helga </t>
  </si>
  <si>
    <t>Forage crops, other seeds and fruits, how to handle them</t>
  </si>
  <si>
    <t>Feedstuffs in Stock</t>
  </si>
  <si>
    <t>Bikker, Paul</t>
  </si>
  <si>
    <t>1.2.1012</t>
  </si>
  <si>
    <t>Why important - this figure will vary from week to week</t>
  </si>
  <si>
    <t>Other/no details</t>
  </si>
  <si>
    <t>Whats the difference</t>
  </si>
  <si>
    <t>from Vergilius</t>
  </si>
  <si>
    <t>Inclusion of exports</t>
  </si>
  <si>
    <t>Include Bovines, questions related to feeding pracices</t>
  </si>
  <si>
    <t>2 Feed production</t>
  </si>
  <si>
    <t>When I have a look at the list, I conclude that is very detailed and very comprehensive. I find it difficult to judge what information is necessary and to what detail level, especially because I cannot image that the information is available to such a detailed level, at least not in the Netherlands.</t>
  </si>
  <si>
    <t>3 Livestock details</t>
  </si>
  <si>
    <t>Why should we collect the data about the bovines?</t>
  </si>
  <si>
    <t>I don’t understand why you want to know the total numbers of animals and then the subclasses and then in the formulas count the sum of the total and the subclasses. The subclasses are already the total.</t>
  </si>
  <si>
    <t>It seems that in the Netherlands this information is not exactly available for organic animals. It changes over the time of course and it is not published. I am not sure that the organisations, such as controlling and certification bodies are willing to share this. Otherwise we have, at least for the Netherlands, to estimate the numbers.</t>
  </si>
  <si>
    <t>4a-c Questionnaires about feeding practices per animal species</t>
  </si>
  <si>
    <t xml:space="preserve">How exactly do we want to know the answers? I think in the Netherlands we can only get some rough information from only a small number of mills where we already know some people. </t>
  </si>
  <si>
    <t>4 Questionnaire for mills</t>
  </si>
  <si>
    <t>I am afraid it will hardly be possible to get all this detailed information from the mills, because I am not sure whether for them it has advantages to provide us with such information.</t>
  </si>
  <si>
    <t>24.2.2012</t>
  </si>
  <si>
    <t>Monique bestmann</t>
  </si>
  <si>
    <t>13.2.2</t>
  </si>
  <si>
    <t>Kommentare veronika, Barbara</t>
  </si>
  <si>
    <t>Mill questionnaire</t>
  </si>
  <si>
    <t>what is wantedin this cell? What about grown in our own countries?</t>
  </si>
  <si>
    <t>Domestic production volumes</t>
  </si>
  <si>
    <t>Rehun raaka-aine</t>
  </si>
  <si>
    <t>oma</t>
  </si>
  <si>
    <t>osto</t>
  </si>
  <si>
    <t>lähialue</t>
  </si>
  <si>
    <t>yht. koko vuoden ajalta</t>
  </si>
  <si>
    <t>Omavaraisuusaste kuiva-aineessa</t>
  </si>
  <si>
    <t>Rehuaineet</t>
  </si>
  <si>
    <t>Ohra</t>
  </si>
  <si>
    <t>Vehnä</t>
  </si>
  <si>
    <t>OMAT REHUT</t>
  </si>
  <si>
    <t>OSTOREHUT</t>
  </si>
  <si>
    <t xml:space="preserve">pvm </t>
  </si>
  <si>
    <t>jne.</t>
  </si>
  <si>
    <t>LÄHIALUEELLA TUOTETUT REHUT</t>
  </si>
  <si>
    <t>välirivi, älä kirjoita tähän mitään</t>
  </si>
  <si>
    <t>pvm, lisää tähän rivejä tarpeen mukaan</t>
  </si>
  <si>
    <t>SUMMA, (kg)</t>
  </si>
  <si>
    <t>SUMMA (maatalousperäistä kuiva-ainetta kg)</t>
  </si>
  <si>
    <t>lisää sarakkeita tarvittaessa</t>
  </si>
  <si>
    <t>Maatalousperäistä kuiva-ainetta yht. kg</t>
  </si>
  <si>
    <r>
      <t xml:space="preserve">Maatalousperäinen kuiva-aine </t>
    </r>
    <r>
      <rPr>
        <i/>
        <sz val="10"/>
        <rFont val="Arial"/>
        <family val="2"/>
      </rPr>
      <t>(lisää itse luku)</t>
    </r>
  </si>
  <si>
    <t xml:space="preserve"> yht. kg/pvm</t>
  </si>
  <si>
    <t>Maatal.per. kuiva-aine</t>
  </si>
  <si>
    <t>Siirtymävaiheen 1 maatalousperäisten ainesosien osuus,  kg</t>
  </si>
  <si>
    <t>Tavanomaisen rehun maatalousperäisten ainesosien osuus, kg</t>
  </si>
  <si>
    <t>Luomurehun maatalousperäisten ainesosien osuus,  kg</t>
  </si>
  <si>
    <t>Siirtymävaiheen 2 maatalousperäisten ainesosien osuus,  kg</t>
  </si>
  <si>
    <t>Kaikki tavanomainen, kg ka</t>
  </si>
  <si>
    <t>Kaikki luomurehut, kg ka</t>
  </si>
  <si>
    <t>Kaikki omat rehut, kg ka</t>
  </si>
  <si>
    <t>Kaikki ostorehut, kg ka</t>
  </si>
  <si>
    <t>Varastoon lisätty</t>
  </si>
  <si>
    <t>Varastosta myyty</t>
  </si>
  <si>
    <t>Myydyt yht. (kg)</t>
  </si>
  <si>
    <t>Varaston tilanne, (kg)</t>
  </si>
</sst>
</file>

<file path=xl/styles.xml><?xml version="1.0" encoding="utf-8"?>
<styleSheet xmlns="http://schemas.openxmlformats.org/spreadsheetml/2006/main">
  <fonts count="42">
    <font>
      <sz val="10"/>
      <name val="Arial"/>
    </font>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10"/>
      <name val="Arial"/>
      <family val="2"/>
    </font>
    <font>
      <sz val="10"/>
      <name val="Arial"/>
      <family val="2"/>
    </font>
    <font>
      <i/>
      <sz val="10"/>
      <name val="Arial"/>
      <family val="2"/>
    </font>
    <font>
      <b/>
      <i/>
      <sz val="10"/>
      <name val="Arial"/>
      <family val="2"/>
    </font>
    <font>
      <sz val="10"/>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ont>
    <font>
      <sz val="10"/>
      <color rgb="FFFF0000"/>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0000"/>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26" fillId="29" borderId="0" applyNumberFormat="0" applyBorder="0" applyAlignment="0" applyProtection="0"/>
    <xf numFmtId="0" fontId="5" fillId="20" borderId="2" applyNumberFormat="0" applyAlignment="0" applyProtection="0"/>
    <xf numFmtId="0" fontId="9" fillId="4" borderId="0" applyNumberFormat="0" applyBorder="0" applyAlignment="0" applyProtection="0"/>
    <xf numFmtId="0" fontId="5" fillId="20" borderId="2" applyNumberFormat="0" applyAlignment="0" applyProtection="0"/>
    <xf numFmtId="0" fontId="17" fillId="21" borderId="3" applyNumberFormat="0" applyAlignment="0" applyProtection="0"/>
    <xf numFmtId="0" fontId="15" fillId="0" borderId="4" applyNumberFormat="0" applyFill="0" applyAlignment="0" applyProtection="0"/>
    <xf numFmtId="0" fontId="6" fillId="7" borderId="2" applyNumberFormat="0" applyAlignment="0" applyProtection="0"/>
    <xf numFmtId="0" fontId="14"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6" fillId="7" borderId="2" applyNumberFormat="0" applyAlignment="0" applyProtection="0"/>
    <xf numFmtId="0" fontId="7"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3" borderId="0" applyNumberFormat="0" applyBorder="0" applyAlignment="0" applyProtection="0"/>
    <xf numFmtId="0" fontId="1" fillId="22" borderId="9" applyNumberFormat="0" applyFont="0" applyAlignment="0" applyProtection="0"/>
    <xf numFmtId="0" fontId="1" fillId="22" borderId="9" applyNumberFormat="0" applyFont="0" applyAlignment="0" applyProtection="0"/>
    <xf numFmtId="0" fontId="4" fillId="20" borderId="1" applyNumberFormat="0" applyAlignment="0" applyProtection="0"/>
    <xf numFmtId="0" fontId="10" fillId="3" borderId="0" applyNumberFormat="0" applyBorder="0" applyAlignment="0" applyProtection="0"/>
    <xf numFmtId="0" fontId="20" fillId="0" borderId="0"/>
    <xf numFmtId="0" fontId="20" fillId="0" borderId="0"/>
    <xf numFmtId="0" fontId="24" fillId="0" borderId="0"/>
    <xf numFmtId="0" fontId="16"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0" applyNumberFormat="0" applyFill="0" applyBorder="0" applyAlignment="0" applyProtection="0"/>
    <xf numFmtId="0" fontId="17" fillId="21" borderId="3" applyNumberFormat="0" applyAlignment="0" applyProtection="0"/>
    <xf numFmtId="0" fontId="37"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0" fillId="32" borderId="0" applyNumberFormat="0" applyBorder="0" applyAlignment="0" applyProtection="0"/>
    <xf numFmtId="0" fontId="26" fillId="29" borderId="0" applyNumberFormat="0" applyBorder="0" applyAlignment="0" applyProtection="0"/>
    <xf numFmtId="0" fontId="34" fillId="33" borderId="13" applyNumberFormat="0" applyAlignment="0" applyProtection="0"/>
    <xf numFmtId="0" fontId="36" fillId="30" borderId="20" applyNumberFormat="0" applyAlignment="0" applyProtection="0"/>
    <xf numFmtId="0" fontId="27" fillId="30" borderId="13" applyNumberFormat="0" applyAlignment="0" applyProtection="0"/>
    <xf numFmtId="0" fontId="35" fillId="0" borderId="18" applyNumberFormat="0" applyFill="0" applyAlignment="0" applyProtection="0"/>
    <xf numFmtId="0" fontId="28" fillId="31" borderId="14" applyNumberFormat="0" applyAlignment="0" applyProtection="0"/>
    <xf numFmtId="0" fontId="39" fillId="0" borderId="0" applyNumberFormat="0" applyFill="0" applyBorder="0" applyAlignment="0" applyProtection="0"/>
    <xf numFmtId="0" fontId="40" fillId="34" borderId="19" applyNumberFormat="0" applyFont="0" applyAlignment="0" applyProtection="0"/>
    <xf numFmtId="0" fontId="29" fillId="0" borderId="0" applyNumberFormat="0" applyFill="0" applyBorder="0" applyAlignment="0" applyProtection="0"/>
    <xf numFmtId="0" fontId="38" fillId="0" borderId="21"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cellStyleXfs>
  <cellXfs count="73">
    <xf numFmtId="0" fontId="0" fillId="0" borderId="0" xfId="0"/>
    <xf numFmtId="0" fontId="20" fillId="0" borderId="0" xfId="0" applyFont="1" applyBorder="1" applyAlignment="1">
      <alignment wrapText="1" shrinkToFit="1"/>
    </xf>
    <xf numFmtId="0" fontId="20" fillId="0" borderId="0" xfId="0" applyFont="1" applyFill="1" applyBorder="1" applyAlignment="1">
      <alignment wrapText="1" shrinkToFit="1"/>
    </xf>
    <xf numFmtId="0" fontId="20" fillId="0" borderId="0" xfId="0" applyFont="1"/>
    <xf numFmtId="0" fontId="20" fillId="0" borderId="0" xfId="0" applyFont="1" applyBorder="1"/>
    <xf numFmtId="0" fontId="20" fillId="0" borderId="0" xfId="0" applyFont="1" applyFill="1" applyBorder="1"/>
    <xf numFmtId="0" fontId="20" fillId="0" borderId="0" xfId="0" applyFont="1" applyBorder="1" applyAlignment="1">
      <alignment vertical="center" wrapText="1" shrinkToFit="1"/>
    </xf>
    <xf numFmtId="0" fontId="23" fillId="0" borderId="0" xfId="0" applyFont="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wrapText="1"/>
    </xf>
    <xf numFmtId="0" fontId="20" fillId="0" borderId="0" xfId="0" applyFont="1" applyAlignment="1">
      <alignment vertical="center"/>
    </xf>
    <xf numFmtId="0" fontId="0" fillId="0" borderId="0" xfId="0" applyAlignment="1">
      <alignment wrapText="1"/>
    </xf>
    <xf numFmtId="0" fontId="20" fillId="0" borderId="0" xfId="0" applyFont="1" applyAlignment="1">
      <alignment horizontal="center" wrapText="1"/>
    </xf>
    <xf numFmtId="0" fontId="0" fillId="0" borderId="0" xfId="0" applyAlignment="1">
      <alignment horizontal="center" wrapText="1"/>
    </xf>
    <xf numFmtId="0" fontId="21" fillId="0" borderId="0" xfId="0" applyFont="1"/>
    <xf numFmtId="0" fontId="19" fillId="0" borderId="11" xfId="0" applyFont="1" applyBorder="1" applyAlignment="1">
      <alignment wrapText="1"/>
    </xf>
    <xf numFmtId="0" fontId="20" fillId="0" borderId="11" xfId="0" applyFont="1" applyBorder="1" applyAlignment="1">
      <alignment horizontal="center" wrapText="1"/>
    </xf>
    <xf numFmtId="0" fontId="0" fillId="0" borderId="11" xfId="0" applyBorder="1" applyAlignment="1">
      <alignment wrapText="1"/>
    </xf>
    <xf numFmtId="0" fontId="0" fillId="0" borderId="11" xfId="0" applyBorder="1" applyAlignment="1">
      <alignment horizontal="center" wrapText="1"/>
    </xf>
    <xf numFmtId="0" fontId="19"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20" fillId="0" borderId="22" xfId="0" applyFont="1" applyBorder="1" applyAlignment="1">
      <alignment horizontal="center" wrapText="1"/>
    </xf>
    <xf numFmtId="0" fontId="0" fillId="0" borderId="22" xfId="0" applyBorder="1" applyAlignment="1">
      <alignment horizontal="center" wrapText="1"/>
    </xf>
    <xf numFmtId="0" fontId="18" fillId="0" borderId="11" xfId="0" applyFont="1" applyBorder="1" applyAlignment="1">
      <alignment horizontal="center" wrapText="1"/>
    </xf>
    <xf numFmtId="0" fontId="18" fillId="0" borderId="23" xfId="0" applyFont="1" applyBorder="1" applyAlignment="1">
      <alignment horizontal="center" wrapText="1"/>
    </xf>
    <xf numFmtId="0" fontId="0" fillId="36" borderId="0" xfId="0" applyFill="1"/>
    <xf numFmtId="0" fontId="0" fillId="37" borderId="0" xfId="0" applyFill="1"/>
    <xf numFmtId="0" fontId="19" fillId="36" borderId="0" xfId="0" applyFont="1" applyFill="1"/>
    <xf numFmtId="0" fontId="19" fillId="37" borderId="0" xfId="0" applyFont="1" applyFill="1"/>
    <xf numFmtId="0" fontId="21" fillId="36" borderId="10" xfId="0" applyFont="1" applyFill="1" applyBorder="1"/>
    <xf numFmtId="0" fontId="21" fillId="38" borderId="10" xfId="0" applyFont="1" applyFill="1" applyBorder="1"/>
    <xf numFmtId="0" fontId="0" fillId="38" borderId="10" xfId="0" applyFill="1" applyBorder="1"/>
    <xf numFmtId="0" fontId="19" fillId="35" borderId="0" xfId="0" applyFont="1" applyFill="1"/>
    <xf numFmtId="0" fontId="19" fillId="0" borderId="10" xfId="0" applyFont="1" applyBorder="1"/>
    <xf numFmtId="0" fontId="22" fillId="36" borderId="10" xfId="0" applyFont="1" applyFill="1" applyBorder="1"/>
    <xf numFmtId="0" fontId="19" fillId="36" borderId="10" xfId="0" applyFont="1" applyFill="1" applyBorder="1"/>
    <xf numFmtId="0" fontId="19" fillId="37" borderId="10" xfId="0" applyFont="1" applyFill="1" applyBorder="1"/>
    <xf numFmtId="0" fontId="19" fillId="0" borderId="0" xfId="0" applyFont="1" applyFill="1"/>
    <xf numFmtId="0" fontId="0" fillId="0" borderId="0" xfId="0" applyFill="1"/>
    <xf numFmtId="0" fontId="0" fillId="0" borderId="10" xfId="0" applyFill="1" applyBorder="1"/>
    <xf numFmtId="0" fontId="19" fillId="39" borderId="0" xfId="0" applyFont="1" applyFill="1"/>
    <xf numFmtId="0" fontId="19" fillId="40" borderId="10" xfId="0" applyFont="1" applyFill="1" applyBorder="1"/>
    <xf numFmtId="0" fontId="19" fillId="40" borderId="0" xfId="0" applyFont="1" applyFill="1"/>
    <xf numFmtId="0" fontId="19" fillId="41" borderId="0" xfId="0" applyFont="1" applyFill="1"/>
    <xf numFmtId="0" fontId="19" fillId="39" borderId="10" xfId="0" applyFont="1" applyFill="1" applyBorder="1"/>
    <xf numFmtId="0" fontId="20" fillId="0" borderId="24" xfId="0" applyFont="1" applyBorder="1" applyAlignment="1">
      <alignment horizontal="center" wrapText="1"/>
    </xf>
    <xf numFmtId="0" fontId="18" fillId="0" borderId="25" xfId="0" applyFont="1" applyBorder="1" applyAlignment="1">
      <alignment horizontal="center" wrapText="1"/>
    </xf>
    <xf numFmtId="0" fontId="20" fillId="0" borderId="27" xfId="0" applyFont="1" applyBorder="1" applyAlignment="1">
      <alignment horizontal="center" wrapText="1"/>
    </xf>
    <xf numFmtId="0" fontId="22" fillId="0" borderId="10" xfId="0" applyFont="1" applyBorder="1" applyAlignment="1">
      <alignment horizontal="left"/>
    </xf>
    <xf numFmtId="0" fontId="22" fillId="0" borderId="10" xfId="0" applyFont="1" applyBorder="1" applyAlignment="1">
      <alignment horizontal="center"/>
    </xf>
    <xf numFmtId="0" fontId="22" fillId="0" borderId="26" xfId="0" applyFont="1" applyBorder="1" applyAlignment="1">
      <alignment horizontal="center"/>
    </xf>
    <xf numFmtId="0" fontId="22" fillId="0" borderId="12" xfId="0" applyFont="1" applyBorder="1" applyAlignment="1">
      <alignment horizontal="center"/>
    </xf>
    <xf numFmtId="0" fontId="22" fillId="35" borderId="10" xfId="0" applyFont="1" applyFill="1" applyBorder="1" applyAlignment="1">
      <alignment horizontal="center"/>
    </xf>
    <xf numFmtId="0" fontId="20" fillId="35" borderId="11" xfId="0" applyFont="1" applyFill="1" applyBorder="1" applyAlignment="1">
      <alignment horizontal="center" wrapText="1"/>
    </xf>
    <xf numFmtId="0" fontId="20" fillId="0" borderId="26"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41" fillId="35" borderId="10" xfId="0" applyFont="1" applyFill="1" applyBorder="1" applyAlignment="1">
      <alignment horizontal="center" wrapText="1"/>
    </xf>
    <xf numFmtId="0" fontId="20" fillId="0" borderId="0" xfId="0" applyFont="1" applyAlignment="1">
      <alignment horizontal="center"/>
    </xf>
    <xf numFmtId="0" fontId="20" fillId="35" borderId="0" xfId="0" applyFont="1" applyFill="1" applyAlignment="1">
      <alignment horizontal="center"/>
    </xf>
    <xf numFmtId="0" fontId="0" fillId="0" borderId="27" xfId="0" applyBorder="1" applyAlignment="1">
      <alignment horizontal="center"/>
    </xf>
    <xf numFmtId="0" fontId="0" fillId="0" borderId="22" xfId="0" applyBorder="1" applyAlignment="1">
      <alignment horizontal="center"/>
    </xf>
    <xf numFmtId="0" fontId="0" fillId="0" borderId="0" xfId="0" applyAlignment="1">
      <alignment horizontal="center"/>
    </xf>
    <xf numFmtId="16" fontId="21" fillId="0" borderId="0" xfId="0" applyNumberFormat="1" applyFont="1"/>
    <xf numFmtId="0" fontId="19" fillId="0" borderId="0" xfId="0" applyFont="1" applyBorder="1"/>
    <xf numFmtId="0" fontId="22" fillId="36" borderId="0" xfId="0" applyFont="1" applyFill="1" applyBorder="1"/>
    <xf numFmtId="0" fontId="19" fillId="36" borderId="0" xfId="0" applyFont="1" applyFill="1" applyBorder="1"/>
    <xf numFmtId="0" fontId="19" fillId="39" borderId="0" xfId="0" applyFont="1" applyFill="1" applyBorder="1"/>
    <xf numFmtId="0" fontId="19" fillId="37" borderId="0" xfId="0" applyFont="1" applyFill="1" applyBorder="1"/>
    <xf numFmtId="0" fontId="22" fillId="40" borderId="10" xfId="0" applyFont="1" applyFill="1" applyBorder="1"/>
    <xf numFmtId="0" fontId="22" fillId="37" borderId="10" xfId="0" applyFont="1" applyFill="1" applyBorder="1"/>
  </cellXfs>
  <cellStyles count="106">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ksentti1" xfId="100" builtinId="29" hidden="1"/>
    <cellStyle name="Aksentti2" xfId="101" builtinId="33" hidden="1"/>
    <cellStyle name="Aksentti3" xfId="102" builtinId="37" hidden="1"/>
    <cellStyle name="Aksentti4" xfId="103" builtinId="41" hidden="1"/>
    <cellStyle name="Aksentti5" xfId="104" builtinId="45" hidden="1"/>
    <cellStyle name="Aksentti6" xfId="105" builtinId="49" hidden="1"/>
    <cellStyle name="Akzent1" xfId="37"/>
    <cellStyle name="Akzent2" xfId="38"/>
    <cellStyle name="Akzent3" xfId="39"/>
    <cellStyle name="Akzent4" xfId="40"/>
    <cellStyle name="Akzent5" xfId="41"/>
    <cellStyle name="Akzent6" xfId="42"/>
    <cellStyle name="Ausgabe" xfId="43"/>
    <cellStyle name="Bad" xfId="44"/>
    <cellStyle name="Berechnung" xfId="45"/>
    <cellStyle name="Buena" xfId="46"/>
    <cellStyle name="Cálculo" xfId="47"/>
    <cellStyle name="Celda de comprobación" xfId="48"/>
    <cellStyle name="Celda vinculada" xfId="49"/>
    <cellStyle name="Eingabe" xfId="50"/>
    <cellStyle name="Encabezado 4" xfId="51"/>
    <cellStyle name="Énfasis1" xfId="52"/>
    <cellStyle name="Énfasis2" xfId="53"/>
    <cellStyle name="Énfasis3" xfId="54"/>
    <cellStyle name="Énfasis4" xfId="55"/>
    <cellStyle name="Énfasis5" xfId="56"/>
    <cellStyle name="Énfasis6" xfId="57"/>
    <cellStyle name="Entrada" xfId="58"/>
    <cellStyle name="Ergebnis" xfId="59"/>
    <cellStyle name="Erklärender Text" xfId="60"/>
    <cellStyle name="Gut" xfId="61"/>
    <cellStyle name="Huomautus" xfId="97" builtinId="10" hidden="1"/>
    <cellStyle name="Huono" xfId="90" builtinId="27" hidden="1"/>
    <cellStyle name="Hyvä" xfId="89" builtinId="26" hidden="1"/>
    <cellStyle name="Incorrecto" xfId="62"/>
    <cellStyle name="Laskenta" xfId="93" builtinId="22" hidden="1"/>
    <cellStyle name="Linkitetty solu" xfId="94" builtinId="24" hidden="1"/>
    <cellStyle name="Normaali" xfId="0" builtinId="0"/>
    <cellStyle name="Notas" xfId="63"/>
    <cellStyle name="Notiz" xfId="64"/>
    <cellStyle name="Otsikko" xfId="84" builtinId="15" hidden="1"/>
    <cellStyle name="Otsikko 1" xfId="85" builtinId="16" hidden="1"/>
    <cellStyle name="Otsikko 2" xfId="86" builtinId="17" hidden="1"/>
    <cellStyle name="Otsikko 3" xfId="87" builtinId="18" hidden="1"/>
    <cellStyle name="Otsikko 4" xfId="88" builtinId="19" hidden="1"/>
    <cellStyle name="Salida" xfId="65"/>
    <cellStyle name="Schlecht" xfId="66"/>
    <cellStyle name="Selittävä teksti" xfId="98" builtinId="53" hidden="1"/>
    <cellStyle name="Standard 2" xfId="67"/>
    <cellStyle name="Standard 3" xfId="68"/>
    <cellStyle name="Standard 4" xfId="69"/>
    <cellStyle name="Summa" xfId="99" builtinId="25" hidden="1"/>
    <cellStyle name="Syöttö" xfId="91" builtinId="20" hidden="1"/>
    <cellStyle name="Tarkistussolu" xfId="95" builtinId="23" hidden="1"/>
    <cellStyle name="Texto de advertencia" xfId="70"/>
    <cellStyle name="Texto explicativo" xfId="71"/>
    <cellStyle name="Título" xfId="72"/>
    <cellStyle name="Título 1" xfId="73"/>
    <cellStyle name="Título 2" xfId="74"/>
    <cellStyle name="Título 3" xfId="75"/>
    <cellStyle name="Tulostus" xfId="92" builtinId="21" hidden="1"/>
    <cellStyle name="Warnender Text" xfId="82"/>
    <cellStyle name="Varoitusteksti" xfId="96" builtinId="11" hidden="1"/>
    <cellStyle name="Verknüpfte Zelle" xfId="81"/>
    <cellStyle name="Überschrift" xfId="76"/>
    <cellStyle name="Überschrift 1" xfId="77"/>
    <cellStyle name="Überschrift 2" xfId="78"/>
    <cellStyle name="Überschrift 3" xfId="79"/>
    <cellStyle name="Überschrift 4" xfId="80"/>
    <cellStyle name="Zelle überprüfen" xfId="8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hellmut.koerber\Lokale%20Einstellungen\Temporary%20Internet%20Files\OLK1\online-questionnaire-fibl-ifoam-survey-2011_wor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Overview"/>
      <sheetName val="Operators"/>
      <sheetName val="Land use and primary crops"/>
      <sheetName val="Livestock"/>
      <sheetName val="Products (animal, processed)"/>
      <sheetName val="+termU"/>
    </sheetNames>
    <sheetDataSet>
      <sheetData sheetId="0" refreshError="1"/>
      <sheetData sheetId="1" refreshError="1"/>
      <sheetData sheetId="2" refreshError="1"/>
      <sheetData sheetId="3" refreshError="1"/>
      <sheetData sheetId="4" refreshError="1">
        <row r="13">
          <cell r="Q13" t="str">
            <v>Live animals (average annual stock)</v>
          </cell>
          <cell r="S13">
            <v>16</v>
          </cell>
          <cell r="U13">
            <v>16</v>
          </cell>
          <cell r="V13">
            <v>16</v>
          </cell>
          <cell r="W13">
            <v>16</v>
          </cell>
          <cell r="X13">
            <v>16</v>
          </cell>
          <cell r="Y13">
            <v>0</v>
          </cell>
        </row>
        <row r="14">
          <cell r="Q14" t="str">
            <v>Live animals for which no details are available</v>
          </cell>
        </row>
        <row r="15">
          <cell r="Q15" t="str">
            <v>Bovine animals</v>
          </cell>
          <cell r="R15">
            <v>12</v>
          </cell>
          <cell r="S15">
            <v>12</v>
          </cell>
          <cell r="T15">
            <v>11</v>
          </cell>
          <cell r="U15">
            <v>12</v>
          </cell>
          <cell r="V15">
            <v>12</v>
          </cell>
          <cell r="W15">
            <v>12</v>
          </cell>
          <cell r="X15">
            <v>12</v>
          </cell>
          <cell r="Y15">
            <v>0</v>
          </cell>
        </row>
        <row r="16">
          <cell r="Q16" t="str">
            <v>Bovine animals, no details</v>
          </cell>
          <cell r="R16">
            <v>1</v>
          </cell>
          <cell r="S16">
            <v>1</v>
          </cell>
          <cell r="T16">
            <v>1</v>
          </cell>
          <cell r="U16">
            <v>1</v>
          </cell>
          <cell r="V16">
            <v>1</v>
          </cell>
          <cell r="W16">
            <v>1</v>
          </cell>
          <cell r="X16">
            <v>1</v>
          </cell>
        </row>
        <row r="17">
          <cell r="Q17" t="str">
            <v xml:space="preserve">Bovine animals less than 1 year old </v>
          </cell>
          <cell r="R17">
            <v>3</v>
          </cell>
          <cell r="S17">
            <v>3</v>
          </cell>
          <cell r="T17">
            <v>3</v>
          </cell>
          <cell r="U17">
            <v>3</v>
          </cell>
          <cell r="V17">
            <v>3</v>
          </cell>
          <cell r="W17">
            <v>3</v>
          </cell>
          <cell r="X17">
            <v>3</v>
          </cell>
          <cell r="Y17">
            <v>0</v>
          </cell>
        </row>
        <row r="18">
          <cell r="Q18" t="str">
            <v>Bovine animals less than 1 year old , no details</v>
          </cell>
          <cell r="R18">
            <v>1</v>
          </cell>
          <cell r="S18">
            <v>1</v>
          </cell>
          <cell r="T18">
            <v>1</v>
          </cell>
          <cell r="U18">
            <v>1</v>
          </cell>
          <cell r="V18">
            <v>1</v>
          </cell>
          <cell r="W18">
            <v>1</v>
          </cell>
          <cell r="X18">
            <v>1</v>
          </cell>
        </row>
        <row r="19">
          <cell r="Q19" t="str">
            <v xml:space="preserve">    Calves for slaughter</v>
          </cell>
          <cell r="R19">
            <v>1</v>
          </cell>
          <cell r="S19">
            <v>1</v>
          </cell>
          <cell r="T19">
            <v>1</v>
          </cell>
          <cell r="U19">
            <v>1</v>
          </cell>
          <cell r="V19">
            <v>1</v>
          </cell>
          <cell r="W19">
            <v>1</v>
          </cell>
          <cell r="X19">
            <v>1</v>
          </cell>
        </row>
        <row r="20">
          <cell r="Q20" t="str">
            <v xml:space="preserve">    Other calves</v>
          </cell>
          <cell r="R20">
            <v>1</v>
          </cell>
          <cell r="S20">
            <v>1</v>
          </cell>
          <cell r="T20">
            <v>1</v>
          </cell>
          <cell r="U20">
            <v>1</v>
          </cell>
          <cell r="V20">
            <v>1</v>
          </cell>
          <cell r="W20">
            <v>1</v>
          </cell>
          <cell r="X20">
            <v>1</v>
          </cell>
        </row>
        <row r="21">
          <cell r="Q21" t="str">
            <v>Bovine animals aged between 1 and 2 years</v>
          </cell>
          <cell r="R21">
            <v>3</v>
          </cell>
          <cell r="S21">
            <v>3</v>
          </cell>
          <cell r="T21">
            <v>3</v>
          </cell>
          <cell r="U21">
            <v>3</v>
          </cell>
          <cell r="V21">
            <v>3</v>
          </cell>
          <cell r="W21">
            <v>3</v>
          </cell>
          <cell r="X21">
            <v>3</v>
          </cell>
          <cell r="Y21">
            <v>0</v>
          </cell>
        </row>
        <row r="22">
          <cell r="Q22" t="str">
            <v>Bovine animals aged between 1 and 2 years, no details</v>
          </cell>
          <cell r="R22">
            <v>1</v>
          </cell>
          <cell r="S22">
            <v>1</v>
          </cell>
          <cell r="T22">
            <v>1</v>
          </cell>
          <cell r="U22">
            <v>1</v>
          </cell>
          <cell r="V22">
            <v>1</v>
          </cell>
          <cell r="W22">
            <v>1</v>
          </cell>
          <cell r="X22">
            <v>1</v>
          </cell>
        </row>
        <row r="23">
          <cell r="Q23" t="str">
            <v xml:space="preserve">    Bovine animals aged between 1 and 2 years for slaughter</v>
          </cell>
          <cell r="R23">
            <v>1</v>
          </cell>
          <cell r="S23">
            <v>1</v>
          </cell>
          <cell r="T23">
            <v>1</v>
          </cell>
          <cell r="U23">
            <v>1</v>
          </cell>
          <cell r="V23">
            <v>1</v>
          </cell>
          <cell r="W23">
            <v>1</v>
          </cell>
          <cell r="X23">
            <v>1</v>
          </cell>
        </row>
        <row r="24">
          <cell r="Q24" t="str">
            <v xml:space="preserve">    Other bovine animals aged between 1 and 2 years </v>
          </cell>
          <cell r="R24">
            <v>1</v>
          </cell>
          <cell r="S24">
            <v>1</v>
          </cell>
          <cell r="T24">
            <v>1</v>
          </cell>
          <cell r="U24">
            <v>1</v>
          </cell>
          <cell r="V24">
            <v>1</v>
          </cell>
          <cell r="W24">
            <v>1</v>
          </cell>
          <cell r="X24">
            <v>1</v>
          </cell>
        </row>
        <row r="25">
          <cell r="Q25" t="str">
            <v>Bovine animals of two years and older</v>
          </cell>
          <cell r="R25">
            <v>5</v>
          </cell>
          <cell r="S25">
            <v>5</v>
          </cell>
          <cell r="T25">
            <v>4</v>
          </cell>
          <cell r="U25">
            <v>5</v>
          </cell>
          <cell r="V25">
            <v>5</v>
          </cell>
          <cell r="W25">
            <v>5</v>
          </cell>
          <cell r="X25">
            <v>5</v>
          </cell>
          <cell r="Y25">
            <v>0</v>
          </cell>
        </row>
        <row r="26">
          <cell r="Q26" t="str">
            <v>Bovine animals of two years and older, no details</v>
          </cell>
          <cell r="R26">
            <v>1</v>
          </cell>
          <cell r="S26">
            <v>1</v>
          </cell>
          <cell r="T26">
            <v>1</v>
          </cell>
          <cell r="U26">
            <v>1</v>
          </cell>
          <cell r="V26">
            <v>1</v>
          </cell>
          <cell r="W26">
            <v>1</v>
          </cell>
          <cell r="X26">
            <v>1</v>
          </cell>
        </row>
        <row r="27">
          <cell r="Q27" t="str">
            <v xml:space="preserve">    Dairy cows</v>
          </cell>
          <cell r="R27">
            <v>1</v>
          </cell>
          <cell r="S27">
            <v>1</v>
          </cell>
          <cell r="T27">
            <v>1</v>
          </cell>
          <cell r="U27">
            <v>1</v>
          </cell>
          <cell r="V27">
            <v>1</v>
          </cell>
          <cell r="W27">
            <v>1</v>
          </cell>
          <cell r="X27">
            <v>1</v>
          </cell>
        </row>
        <row r="28">
          <cell r="Q28" t="str">
            <v xml:space="preserve">    Suckler cows</v>
          </cell>
          <cell r="R28">
            <v>1</v>
          </cell>
          <cell r="S28">
            <v>1</v>
          </cell>
          <cell r="T28" t="str">
            <v xml:space="preserve"> </v>
          </cell>
          <cell r="U28">
            <v>1</v>
          </cell>
          <cell r="V28">
            <v>1</v>
          </cell>
          <cell r="W28">
            <v>1</v>
          </cell>
          <cell r="X28">
            <v>1</v>
          </cell>
        </row>
        <row r="29">
          <cell r="Q29" t="str">
            <v xml:space="preserve">    Bovine animals of 2 years and over for slaughter</v>
          </cell>
          <cell r="R29">
            <v>1</v>
          </cell>
          <cell r="S29">
            <v>1</v>
          </cell>
          <cell r="T29">
            <v>1</v>
          </cell>
          <cell r="U29">
            <v>1</v>
          </cell>
          <cell r="V29">
            <v>1</v>
          </cell>
          <cell r="W29">
            <v>1</v>
          </cell>
          <cell r="X29">
            <v>1</v>
          </cell>
        </row>
        <row r="30">
          <cell r="Q30" t="str">
            <v xml:space="preserve">    Other bovine animals of 2 years and over </v>
          </cell>
          <cell r="R30">
            <v>1</v>
          </cell>
          <cell r="S30">
            <v>1</v>
          </cell>
          <cell r="T30">
            <v>1</v>
          </cell>
          <cell r="U30">
            <v>1</v>
          </cell>
          <cell r="V30">
            <v>1</v>
          </cell>
          <cell r="W30">
            <v>1</v>
          </cell>
          <cell r="X30">
            <v>1</v>
          </cell>
        </row>
        <row r="31">
          <cell r="Q31" t="str">
            <v>Pigs</v>
          </cell>
          <cell r="R31">
            <v>4</v>
          </cell>
          <cell r="S31">
            <v>4</v>
          </cell>
          <cell r="T31">
            <v>4</v>
          </cell>
          <cell r="U31">
            <v>4</v>
          </cell>
          <cell r="V31">
            <v>4</v>
          </cell>
          <cell r="W31">
            <v>4</v>
          </cell>
          <cell r="X31">
            <v>4</v>
          </cell>
          <cell r="Y31">
            <v>0</v>
          </cell>
        </row>
        <row r="32">
          <cell r="Q32" t="str">
            <v>Pigs, no details</v>
          </cell>
          <cell r="R32">
            <v>1</v>
          </cell>
          <cell r="S32">
            <v>1</v>
          </cell>
          <cell r="T32">
            <v>1</v>
          </cell>
          <cell r="U32">
            <v>1</v>
          </cell>
          <cell r="V32">
            <v>1</v>
          </cell>
          <cell r="W32">
            <v>1</v>
          </cell>
          <cell r="X32">
            <v>1</v>
          </cell>
        </row>
        <row r="33">
          <cell r="Q33" t="str">
            <v xml:space="preserve">    Fattening pigs</v>
          </cell>
          <cell r="R33">
            <v>1</v>
          </cell>
          <cell r="S33">
            <v>1</v>
          </cell>
          <cell r="T33">
            <v>1</v>
          </cell>
          <cell r="U33">
            <v>1</v>
          </cell>
          <cell r="V33">
            <v>1</v>
          </cell>
          <cell r="W33">
            <v>1</v>
          </cell>
          <cell r="X33">
            <v>1</v>
          </cell>
        </row>
        <row r="34">
          <cell r="Q34" t="str">
            <v xml:space="preserve">    Breeding sows</v>
          </cell>
          <cell r="R34">
            <v>1</v>
          </cell>
          <cell r="S34">
            <v>1</v>
          </cell>
          <cell r="T34">
            <v>1</v>
          </cell>
          <cell r="U34">
            <v>1</v>
          </cell>
          <cell r="V34">
            <v>1</v>
          </cell>
          <cell r="W34">
            <v>1</v>
          </cell>
          <cell r="X34">
            <v>1</v>
          </cell>
        </row>
        <row r="35">
          <cell r="Q35" t="str">
            <v xml:space="preserve">    Other pigs</v>
          </cell>
          <cell r="R35">
            <v>1</v>
          </cell>
          <cell r="S35">
            <v>1</v>
          </cell>
          <cell r="T35">
            <v>1</v>
          </cell>
          <cell r="U35">
            <v>1</v>
          </cell>
          <cell r="V35">
            <v>1</v>
          </cell>
          <cell r="W35">
            <v>1</v>
          </cell>
          <cell r="X35">
            <v>1</v>
          </cell>
        </row>
        <row r="36">
          <cell r="Q36" t="str">
            <v>Sheep</v>
          </cell>
          <cell r="R36">
            <v>0</v>
          </cell>
          <cell r="S36">
            <v>0</v>
          </cell>
          <cell r="T36">
            <v>0</v>
          </cell>
          <cell r="U36">
            <v>0</v>
          </cell>
          <cell r="V36">
            <v>0</v>
          </cell>
          <cell r="W36">
            <v>0</v>
          </cell>
          <cell r="X36">
            <v>0</v>
          </cell>
          <cell r="Y36">
            <v>0</v>
          </cell>
        </row>
        <row r="37">
          <cell r="Q37" t="str">
            <v>Sheep, no details</v>
          </cell>
        </row>
        <row r="38">
          <cell r="Q38" t="str">
            <v xml:space="preserve">    Sheep, breeding females</v>
          </cell>
        </row>
        <row r="39">
          <cell r="Q39" t="str">
            <v xml:space="preserve">    Breeding sows</v>
          </cell>
        </row>
        <row r="40">
          <cell r="Q40" t="str">
            <v xml:space="preserve">    Other sheep</v>
          </cell>
        </row>
        <row r="41">
          <cell r="Q41" t="str">
            <v>Goats</v>
          </cell>
          <cell r="R41">
            <v>0</v>
          </cell>
          <cell r="S41">
            <v>0</v>
          </cell>
          <cell r="T41">
            <v>0</v>
          </cell>
          <cell r="U41">
            <v>0</v>
          </cell>
          <cell r="V41">
            <v>0</v>
          </cell>
          <cell r="W41">
            <v>0</v>
          </cell>
          <cell r="X41">
            <v>0</v>
          </cell>
          <cell r="Y41">
            <v>0</v>
          </cell>
        </row>
        <row r="42">
          <cell r="Q42" t="str">
            <v>Goats, no details</v>
          </cell>
        </row>
        <row r="43">
          <cell r="Q43" t="str">
            <v xml:space="preserve">    Goats, breeding females</v>
          </cell>
        </row>
        <row r="44">
          <cell r="Q44" t="str">
            <v xml:space="preserve">    Other goats</v>
          </cell>
        </row>
        <row r="45">
          <cell r="Q45" t="str">
            <v>Poultry</v>
          </cell>
          <cell r="R45">
            <v>0</v>
          </cell>
          <cell r="S45">
            <v>0</v>
          </cell>
          <cell r="T45">
            <v>0</v>
          </cell>
          <cell r="U45">
            <v>0</v>
          </cell>
          <cell r="V45">
            <v>0</v>
          </cell>
          <cell r="W45">
            <v>0</v>
          </cell>
          <cell r="X45">
            <v>0</v>
          </cell>
          <cell r="Y45">
            <v>0</v>
          </cell>
        </row>
        <row r="46">
          <cell r="Q46" t="str">
            <v>Poultry, no details</v>
          </cell>
        </row>
        <row r="47">
          <cell r="Q47" t="str">
            <v xml:space="preserve">    Broilers</v>
          </cell>
        </row>
        <row r="48">
          <cell r="Q48" t="str">
            <v xml:space="preserve">    Laying hens</v>
          </cell>
        </row>
        <row r="49">
          <cell r="Q49" t="str">
            <v xml:space="preserve">    Other poultry (turkeys, ducks, geese, etc.)</v>
          </cell>
        </row>
        <row r="50">
          <cell r="Q50" t="str">
            <v>Equidae</v>
          </cell>
          <cell r="R50">
            <v>0</v>
          </cell>
          <cell r="S50">
            <v>0</v>
          </cell>
          <cell r="T50">
            <v>0</v>
          </cell>
          <cell r="U50">
            <v>0</v>
          </cell>
          <cell r="V50">
            <v>0</v>
          </cell>
          <cell r="W50">
            <v>0</v>
          </cell>
          <cell r="X50">
            <v>0</v>
          </cell>
          <cell r="Y50">
            <v>0</v>
          </cell>
        </row>
        <row r="51">
          <cell r="Q51" t="str">
            <v>Equidae, no details</v>
          </cell>
        </row>
        <row r="52">
          <cell r="Q52" t="str">
            <v>Rabbits</v>
          </cell>
          <cell r="R52">
            <v>0</v>
          </cell>
          <cell r="S52">
            <v>0</v>
          </cell>
          <cell r="T52">
            <v>0</v>
          </cell>
          <cell r="U52">
            <v>0</v>
          </cell>
          <cell r="V52">
            <v>0</v>
          </cell>
          <cell r="W52">
            <v>0</v>
          </cell>
          <cell r="X52">
            <v>0</v>
          </cell>
          <cell r="Y52">
            <v>0</v>
          </cell>
        </row>
        <row r="53">
          <cell r="Q53" t="str">
            <v>Rabbits, no details</v>
          </cell>
        </row>
        <row r="54">
          <cell r="Q54" t="str">
            <v xml:space="preserve">    Breeding females</v>
          </cell>
        </row>
        <row r="55">
          <cell r="Q55" t="str">
            <v>Bees, in number of hives</v>
          </cell>
          <cell r="R55">
            <v>0</v>
          </cell>
          <cell r="S55">
            <v>0</v>
          </cell>
          <cell r="T55">
            <v>0</v>
          </cell>
          <cell r="U55">
            <v>0</v>
          </cell>
          <cell r="V55">
            <v>0</v>
          </cell>
          <cell r="W55">
            <v>0</v>
          </cell>
          <cell r="X55">
            <v>0</v>
          </cell>
          <cell r="Y55">
            <v>0</v>
          </cell>
        </row>
        <row r="56">
          <cell r="Q56" t="str">
            <v>Bees, in number of hives, no details</v>
          </cell>
        </row>
        <row r="57">
          <cell r="Q57" t="str">
            <v>Other livestock</v>
          </cell>
          <cell r="R57">
            <v>0</v>
          </cell>
          <cell r="S57">
            <v>0</v>
          </cell>
          <cell r="T57">
            <v>0</v>
          </cell>
          <cell r="U57">
            <v>0</v>
          </cell>
          <cell r="V57">
            <v>0</v>
          </cell>
          <cell r="W57">
            <v>0</v>
          </cell>
          <cell r="X57">
            <v>0</v>
          </cell>
          <cell r="Y57">
            <v>0</v>
          </cell>
        </row>
        <row r="58">
          <cell r="Q58" t="str">
            <v>Other livestock, no details</v>
          </cell>
        </row>
        <row r="59">
          <cell r="Q59" t="str">
            <v xml:space="preserve">    Lamas</v>
          </cell>
        </row>
        <row r="60">
          <cell r="Q60" t="str">
            <v xml:space="preserve">     Other</v>
          </cell>
        </row>
        <row r="61">
          <cell r="Q61" t="str">
            <v>Aquaculture</v>
          </cell>
          <cell r="R61">
            <v>0</v>
          </cell>
          <cell r="S61">
            <v>0</v>
          </cell>
          <cell r="T61">
            <v>1</v>
          </cell>
          <cell r="U61">
            <v>1</v>
          </cell>
          <cell r="V61">
            <v>1</v>
          </cell>
          <cell r="W61">
            <v>1</v>
          </cell>
          <cell r="X61">
            <v>0</v>
          </cell>
          <cell r="Y61">
            <v>0</v>
          </cell>
        </row>
        <row r="62">
          <cell r="Q62" t="str">
            <v>Aquaculture, no details</v>
          </cell>
          <cell r="T62">
            <v>1</v>
          </cell>
          <cell r="U62">
            <v>1</v>
          </cell>
          <cell r="V62">
            <v>1</v>
          </cell>
          <cell r="W62">
            <v>1</v>
          </cell>
        </row>
        <row r="63">
          <cell r="Q63" t="str">
            <v xml:space="preserve">    Live fish, marine, farmed</v>
          </cell>
        </row>
        <row r="64">
          <cell r="Q64" t="str">
            <v xml:space="preserve">    Live fish, freshwater, farmed</v>
          </cell>
        </row>
      </sheetData>
      <sheetData sheetId="5" refreshError="1"/>
      <sheetData sheetId="6"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Tabelle8">
    <pageSetUpPr fitToPage="1"/>
  </sheetPr>
  <dimension ref="A1:F37"/>
  <sheetViews>
    <sheetView workbookViewId="0">
      <selection activeCell="I32" sqref="I32"/>
    </sheetView>
  </sheetViews>
  <sheetFormatPr defaultColWidth="11.42578125" defaultRowHeight="12.75"/>
  <cols>
    <col min="1" max="1" width="13.5703125" style="1" customWidth="1"/>
    <col min="2" max="2" width="8.42578125" style="1" customWidth="1"/>
    <col min="3" max="3" width="11.42578125" style="4"/>
    <col min="4" max="4" width="22" style="4" customWidth="1"/>
    <col min="5" max="16384" width="11.42578125" style="4"/>
  </cols>
  <sheetData>
    <row r="1" spans="1:6" ht="25.5">
      <c r="A1" s="1" t="s">
        <v>10</v>
      </c>
      <c r="B1" s="1" t="s">
        <v>1</v>
      </c>
      <c r="C1" s="4" t="s">
        <v>2</v>
      </c>
      <c r="D1" s="4" t="s">
        <v>8</v>
      </c>
      <c r="E1" s="4" t="s">
        <v>3</v>
      </c>
    </row>
    <row r="2" spans="1:6" s="8" customFormat="1" ht="25.5">
      <c r="A2" s="6" t="s">
        <v>4</v>
      </c>
      <c r="B2" s="6" t="s">
        <v>5</v>
      </c>
      <c r="C2" s="7" t="s">
        <v>6</v>
      </c>
      <c r="D2" s="7" t="s">
        <v>9</v>
      </c>
      <c r="E2" s="7" t="s">
        <v>7</v>
      </c>
    </row>
    <row r="3" spans="1:6" s="6" customFormat="1" ht="63.75">
      <c r="A3" s="6" t="s">
        <v>4</v>
      </c>
      <c r="B3" s="6" t="s">
        <v>5</v>
      </c>
      <c r="C3" s="6" t="s">
        <v>11</v>
      </c>
      <c r="D3" s="7" t="s">
        <v>12</v>
      </c>
      <c r="E3" s="7"/>
    </row>
    <row r="4" spans="1:6" s="6" customFormat="1" ht="25.5">
      <c r="A4" s="6" t="s">
        <v>13</v>
      </c>
      <c r="B4" s="6" t="s">
        <v>16</v>
      </c>
      <c r="C4" s="6" t="s">
        <v>17</v>
      </c>
      <c r="D4" s="7" t="s">
        <v>15</v>
      </c>
      <c r="E4" s="7" t="s">
        <v>14</v>
      </c>
    </row>
    <row r="5" spans="1:6" ht="25.5">
      <c r="A5" s="2" t="s">
        <v>4</v>
      </c>
      <c r="B5" s="1" t="s">
        <v>5</v>
      </c>
      <c r="C5" s="4" t="s">
        <v>18</v>
      </c>
      <c r="D5" s="4" t="s">
        <v>19</v>
      </c>
      <c r="E5" s="4" t="s">
        <v>20</v>
      </c>
    </row>
    <row r="6" spans="1:6" ht="17.25" customHeight="1">
      <c r="A6" s="2" t="s">
        <v>4</v>
      </c>
      <c r="B6" s="1" t="s">
        <v>5</v>
      </c>
      <c r="C6" s="4" t="s">
        <v>21</v>
      </c>
      <c r="D6" s="9" t="s">
        <v>22</v>
      </c>
      <c r="E6" s="10" t="s">
        <v>23</v>
      </c>
    </row>
    <row r="7" spans="1:6">
      <c r="A7" s="1" t="s">
        <v>24</v>
      </c>
      <c r="B7" s="1" t="s">
        <v>25</v>
      </c>
      <c r="C7" s="4" t="s">
        <v>26</v>
      </c>
    </row>
    <row r="8" spans="1:6" ht="25.5">
      <c r="A8" s="1" t="s">
        <v>29</v>
      </c>
      <c r="B8" s="1" t="s">
        <v>28</v>
      </c>
      <c r="C8" s="4" t="s">
        <v>27</v>
      </c>
      <c r="E8" s="4" t="s">
        <v>30</v>
      </c>
    </row>
    <row r="9" spans="1:6" ht="25.5">
      <c r="A9" s="1" t="s">
        <v>29</v>
      </c>
      <c r="B9" s="1" t="s">
        <v>28</v>
      </c>
      <c r="C9" s="4" t="s">
        <v>31</v>
      </c>
      <c r="E9" s="4" t="s">
        <v>32</v>
      </c>
    </row>
    <row r="10" spans="1:6" ht="25.5">
      <c r="A10" s="1" t="s">
        <v>0</v>
      </c>
      <c r="B10" s="1" t="s">
        <v>33</v>
      </c>
      <c r="C10" s="5" t="s">
        <v>34</v>
      </c>
      <c r="F10" s="3"/>
    </row>
    <row r="11" spans="1:6" ht="38.25">
      <c r="A11" s="1" t="s">
        <v>46</v>
      </c>
      <c r="B11" s="1" t="s">
        <v>47</v>
      </c>
      <c r="C11" s="5" t="s">
        <v>35</v>
      </c>
    </row>
    <row r="12" spans="1:6">
      <c r="C12" s="11" t="s">
        <v>36</v>
      </c>
    </row>
    <row r="13" spans="1:6">
      <c r="C13" s="11" t="s">
        <v>37</v>
      </c>
    </row>
    <row r="14" spans="1:6">
      <c r="C14" s="11"/>
    </row>
    <row r="15" spans="1:6">
      <c r="C15" s="11" t="s">
        <v>38</v>
      </c>
    </row>
    <row r="16" spans="1:6">
      <c r="C16" s="11" t="s">
        <v>39</v>
      </c>
    </row>
    <row r="17" spans="1:5">
      <c r="B17" s="2"/>
      <c r="C17" s="11" t="s">
        <v>40</v>
      </c>
    </row>
    <row r="18" spans="1:5">
      <c r="C18" s="11" t="s">
        <v>41</v>
      </c>
    </row>
    <row r="19" spans="1:5">
      <c r="A19" s="2"/>
      <c r="C19" s="11"/>
    </row>
    <row r="20" spans="1:5">
      <c r="C20" s="11" t="s">
        <v>42</v>
      </c>
    </row>
    <row r="21" spans="1:5">
      <c r="B21" s="2"/>
      <c r="C21" s="11" t="s">
        <v>43</v>
      </c>
    </row>
    <row r="22" spans="1:5">
      <c r="B22" s="2"/>
      <c r="C22" s="11"/>
    </row>
    <row r="23" spans="1:5">
      <c r="A23" s="2"/>
      <c r="B23" s="2"/>
      <c r="C23" s="11" t="s">
        <v>44</v>
      </c>
    </row>
    <row r="24" spans="1:5">
      <c r="A24" s="2"/>
      <c r="C24" s="11" t="s">
        <v>45</v>
      </c>
    </row>
    <row r="25" spans="1:5" ht="51">
      <c r="A25" s="2" t="s">
        <v>48</v>
      </c>
      <c r="B25" s="1" t="s">
        <v>49</v>
      </c>
      <c r="C25" s="11"/>
    </row>
    <row r="26" spans="1:5" ht="25.5">
      <c r="A26" s="2" t="s">
        <v>4</v>
      </c>
      <c r="B26" s="1" t="s">
        <v>5</v>
      </c>
      <c r="C26" s="8" t="s">
        <v>50</v>
      </c>
      <c r="D26" s="4" t="s">
        <v>52</v>
      </c>
      <c r="E26" s="4" t="s">
        <v>51</v>
      </c>
    </row>
    <row r="27" spans="1:5">
      <c r="A27" s="2"/>
    </row>
    <row r="28" spans="1:5">
      <c r="A28" s="2"/>
    </row>
    <row r="29" spans="1:5">
      <c r="A29" s="2"/>
    </row>
    <row r="30" spans="1:5">
      <c r="A30" s="2"/>
    </row>
    <row r="31" spans="1:5">
      <c r="A31" s="2"/>
    </row>
    <row r="32" spans="1:5">
      <c r="A32" s="2"/>
    </row>
    <row r="33" spans="1:1">
      <c r="A33" s="2"/>
    </row>
    <row r="34" spans="1:1">
      <c r="A34" s="2"/>
    </row>
    <row r="35" spans="1:1">
      <c r="A35" s="2"/>
    </row>
    <row r="36" spans="1:1">
      <c r="A36" s="2"/>
    </row>
    <row r="37" spans="1:1">
      <c r="A37" s="2"/>
    </row>
  </sheetData>
  <customSheetViews>
    <customSheetView guid="{6DDDF0C4-7F41-4597-BBEC-C6F595E9F879}">
      <selection activeCell="A7" sqref="A7"/>
      <pageMargins left="0.75" right="0.75" top="1" bottom="1" header="0.4921259845" footer="0.4921259845"/>
      <pageSetup paperSize="9" orientation="portrait" r:id="rId1"/>
      <headerFooter alignWithMargins="0"/>
    </customSheetView>
  </customSheetViews>
  <phoneticPr fontId="18" type="noConversion"/>
  <pageMargins left="0.75" right="0.75" top="1" bottom="1" header="0.4921259845" footer="0.4921259845"/>
  <pageSetup paperSize="9" scale="48" fitToHeight="0" orientation="landscape" r:id="rId2"/>
  <headerFooter alignWithMargins="0"/>
</worksheet>
</file>

<file path=xl/worksheets/sheet2.xml><?xml version="1.0" encoding="utf-8"?>
<worksheet xmlns="http://schemas.openxmlformats.org/spreadsheetml/2006/main" xmlns:r="http://schemas.openxmlformats.org/officeDocument/2006/relationships">
  <dimension ref="A1:X14"/>
  <sheetViews>
    <sheetView tabSelected="1" workbookViewId="0">
      <pane xSplit="1" ySplit="3" topLeftCell="B4" activePane="bottomRight" state="frozen"/>
      <selection pane="topRight" activeCell="B1" sqref="B1"/>
      <selection pane="bottomLeft" activeCell="A4" sqref="A4"/>
      <selection pane="bottomRight" activeCell="A7" sqref="A7"/>
    </sheetView>
  </sheetViews>
  <sheetFormatPr defaultRowHeight="12.75"/>
  <cols>
    <col min="1" max="1" width="42.140625" customWidth="1"/>
    <col min="2" max="11" width="9.140625" style="40"/>
    <col min="12" max="12" width="9.140625" style="40" customWidth="1"/>
    <col min="13" max="13" width="21.7109375" style="40" customWidth="1"/>
    <col min="14" max="23" width="9.140625" style="40"/>
    <col min="24" max="24" width="22.140625" style="40" customWidth="1"/>
  </cols>
  <sheetData>
    <row r="1" spans="1:24">
      <c r="B1" s="29" t="s">
        <v>62</v>
      </c>
      <c r="C1" s="27"/>
      <c r="D1" s="27"/>
      <c r="E1" s="27"/>
      <c r="F1" s="27"/>
      <c r="G1" s="27"/>
      <c r="H1" s="27"/>
      <c r="I1" s="27"/>
      <c r="J1" s="27"/>
      <c r="K1" s="27"/>
      <c r="L1" s="27"/>
      <c r="M1" s="42" t="s">
        <v>75</v>
      </c>
      <c r="N1" s="30" t="s">
        <v>63</v>
      </c>
      <c r="O1" s="28"/>
      <c r="P1" s="28"/>
      <c r="Q1" s="28"/>
      <c r="R1" s="28"/>
      <c r="S1" s="28"/>
      <c r="T1" s="28"/>
      <c r="U1" s="28"/>
      <c r="V1" s="28"/>
      <c r="W1" s="28"/>
      <c r="X1" s="42" t="s">
        <v>75</v>
      </c>
    </row>
    <row r="2" spans="1:24" s="35" customFormat="1">
      <c r="A2" s="35" t="s">
        <v>59</v>
      </c>
      <c r="B2" s="36" t="s">
        <v>60</v>
      </c>
      <c r="C2" s="36" t="s">
        <v>61</v>
      </c>
      <c r="D2" s="36" t="s">
        <v>65</v>
      </c>
      <c r="E2" s="36"/>
      <c r="F2" s="31" t="s">
        <v>71</v>
      </c>
      <c r="G2" s="37"/>
      <c r="H2" s="37"/>
      <c r="I2" s="37"/>
      <c r="J2" s="37"/>
      <c r="K2" s="37"/>
      <c r="L2" s="37"/>
      <c r="M2" s="46" t="s">
        <v>74</v>
      </c>
      <c r="N2" s="72" t="s">
        <v>60</v>
      </c>
      <c r="O2" s="38"/>
      <c r="P2" s="38"/>
      <c r="Q2" s="38"/>
      <c r="R2" s="38"/>
      <c r="S2" s="38"/>
      <c r="T2" s="38"/>
      <c r="U2" s="38"/>
      <c r="V2" s="38"/>
      <c r="W2" s="38"/>
      <c r="X2" s="46" t="s">
        <v>74</v>
      </c>
    </row>
    <row r="3" spans="1:24" s="35" customFormat="1">
      <c r="A3" s="35" t="s">
        <v>73</v>
      </c>
      <c r="B3" s="36">
        <v>86</v>
      </c>
      <c r="C3" s="36">
        <v>86</v>
      </c>
      <c r="D3" s="36"/>
      <c r="E3" s="36"/>
      <c r="F3" s="37"/>
      <c r="G3" s="37"/>
      <c r="H3" s="37"/>
      <c r="I3" s="37"/>
      <c r="J3" s="37"/>
      <c r="K3" s="37"/>
      <c r="L3" s="37"/>
      <c r="M3" s="46"/>
      <c r="N3" s="38">
        <v>86</v>
      </c>
      <c r="O3" s="38"/>
      <c r="P3" s="38"/>
      <c r="Q3" s="38"/>
      <c r="R3" s="38"/>
      <c r="S3" s="38"/>
      <c r="T3" s="38"/>
      <c r="U3" s="38"/>
      <c r="V3" s="38"/>
      <c r="W3" s="38"/>
      <c r="X3" s="46"/>
    </row>
    <row r="4" spans="1:24" s="66" customFormat="1">
      <c r="B4" s="67"/>
      <c r="C4" s="67"/>
      <c r="D4" s="67"/>
      <c r="E4" s="67"/>
      <c r="F4" s="68"/>
      <c r="G4" s="68"/>
      <c r="H4" s="68"/>
      <c r="I4" s="68"/>
      <c r="J4" s="68"/>
      <c r="K4" s="68"/>
      <c r="L4" s="68"/>
      <c r="M4" s="69"/>
      <c r="N4" s="70"/>
      <c r="O4" s="70"/>
      <c r="P4" s="70"/>
      <c r="Q4" s="70"/>
      <c r="R4" s="70"/>
      <c r="S4" s="70"/>
      <c r="T4" s="70"/>
      <c r="U4" s="70"/>
      <c r="V4" s="70"/>
      <c r="W4" s="70"/>
      <c r="X4" s="69"/>
    </row>
    <row r="5" spans="1:24">
      <c r="A5" s="65">
        <v>41654</v>
      </c>
      <c r="B5" s="27">
        <v>7000</v>
      </c>
      <c r="C5" s="27"/>
      <c r="D5" s="27"/>
      <c r="E5" s="27"/>
      <c r="F5" s="27"/>
      <c r="G5" s="27"/>
      <c r="H5" s="27"/>
      <c r="I5" s="27"/>
      <c r="J5" s="27"/>
      <c r="K5" s="27"/>
      <c r="L5" s="27"/>
      <c r="M5" s="42">
        <f>($B$3/100*B5)+($C$3/100*C5)+($D$3/100*D5)+($F$3/100*F5)+($G$3/100*G5)+($H$3/100*H5)+($I$3/100*I5)+($J$3/100*J5)+($K$3/100*K5)+($L$3/100*L5)</f>
        <v>6020</v>
      </c>
      <c r="N5" s="28"/>
      <c r="O5" s="28"/>
      <c r="P5" s="28"/>
      <c r="Q5" s="28"/>
      <c r="R5" s="28"/>
      <c r="S5" s="28"/>
      <c r="T5" s="28"/>
      <c r="U5" s="28"/>
      <c r="V5" s="28"/>
      <c r="W5" s="28"/>
      <c r="X5" s="42">
        <f>($N$3/100*N5)+($O$3/100*O5)+($P$3/100*P5)+($Q$3/100*Q5)+($R$3/100*R5)+($S$3/100*S5)+($T$3/100*T5)+($U$3/100*U5)+($V$3/100*V5)+($W$3/100*W5)</f>
        <v>0</v>
      </c>
    </row>
    <row r="6" spans="1:24">
      <c r="A6" s="65">
        <v>41664</v>
      </c>
      <c r="B6" s="27">
        <v>13000</v>
      </c>
      <c r="C6" s="27"/>
      <c r="D6" s="27"/>
      <c r="E6" s="27"/>
      <c r="F6" s="27"/>
      <c r="G6" s="27"/>
      <c r="H6" s="27"/>
      <c r="I6" s="27"/>
      <c r="J6" s="27"/>
      <c r="K6" s="27"/>
      <c r="L6" s="27"/>
      <c r="M6" s="42">
        <f t="shared" ref="M6:M7" si="0">($B$3/100*B6)+($C$3/100*C6)+($D$3/100*D6)+($F$3/100*F6)+($G$3/100*G6)+($H$3/100*H6)+($I$3/100*I6)+($J$3/100*J6)+($K$3/100*K6)+($L$3/100*L6)</f>
        <v>11180</v>
      </c>
      <c r="N6" s="28">
        <v>10</v>
      </c>
      <c r="O6" s="28"/>
      <c r="P6" s="28"/>
      <c r="Q6" s="28"/>
      <c r="R6" s="28"/>
      <c r="S6" s="28"/>
      <c r="T6" s="28"/>
      <c r="U6" s="28"/>
      <c r="V6" s="28"/>
      <c r="W6" s="28"/>
      <c r="X6" s="42"/>
    </row>
    <row r="7" spans="1:24">
      <c r="A7" s="15"/>
      <c r="B7" s="27"/>
      <c r="C7" s="27"/>
      <c r="D7" s="27"/>
      <c r="E7" s="27"/>
      <c r="F7" s="27"/>
      <c r="G7" s="27"/>
      <c r="H7" s="27"/>
      <c r="I7" s="27"/>
      <c r="J7" s="27"/>
      <c r="K7" s="27"/>
      <c r="L7" s="27"/>
      <c r="M7" s="42">
        <f t="shared" si="0"/>
        <v>0</v>
      </c>
      <c r="N7" s="28"/>
      <c r="O7" s="28"/>
      <c r="P7" s="28"/>
      <c r="Q7" s="28"/>
      <c r="R7" s="28"/>
      <c r="S7" s="28"/>
      <c r="T7" s="28"/>
      <c r="U7" s="28"/>
      <c r="V7" s="28"/>
      <c r="W7" s="28"/>
      <c r="X7" s="42"/>
    </row>
    <row r="8" spans="1:24">
      <c r="A8" s="15" t="s">
        <v>64</v>
      </c>
      <c r="B8" s="27">
        <v>100</v>
      </c>
      <c r="C8" s="27"/>
      <c r="D8" s="27"/>
      <c r="E8" s="27"/>
      <c r="F8" s="27"/>
      <c r="G8" s="27"/>
      <c r="H8" s="27"/>
      <c r="I8" s="27"/>
      <c r="J8" s="27"/>
      <c r="K8" s="27"/>
      <c r="L8" s="27"/>
      <c r="M8" s="42">
        <f>($B$3/100*B8)+($C$3/100*C8)+($D$3/100*D8)+($F$3/100*F8)+($G$3/100*G8)+($H$3/100*H8)+($I$3/100*I8)+($J$3/100*J8)+($K$3/100*K8)+($L$3/100*L8)</f>
        <v>86</v>
      </c>
      <c r="N8" s="28"/>
      <c r="O8" s="28"/>
      <c r="P8" s="28"/>
      <c r="Q8" s="28"/>
      <c r="R8" s="28"/>
      <c r="S8" s="28"/>
      <c r="T8" s="28"/>
      <c r="U8" s="28"/>
      <c r="V8" s="28"/>
      <c r="W8" s="28"/>
      <c r="X8" s="42">
        <f>($N$3/100*N8)+($O$3/100*O8)+($P$3/100*P8)+($Q$3/100*Q8)+($R$3/100*R8)+($S$3/100*S8)+($T$3/100*T8)+($U$3/100*U8)+($V$3/100*V8)+($W$3/100*W8)</f>
        <v>0</v>
      </c>
    </row>
    <row r="9" spans="1:24">
      <c r="A9" s="15" t="s">
        <v>68</v>
      </c>
      <c r="B9" s="27"/>
      <c r="C9" s="27">
        <v>50</v>
      </c>
      <c r="D9" s="27"/>
      <c r="E9" s="27"/>
      <c r="F9" s="27"/>
      <c r="G9" s="27"/>
      <c r="H9" s="27"/>
      <c r="I9" s="27"/>
      <c r="J9" s="27"/>
      <c r="K9" s="27"/>
      <c r="L9" s="27"/>
      <c r="M9" s="42">
        <f>($B$3/100*B9)+($C$3/100*C9)+($D$3/100*D9)+($F$3/100*F9)+($G$3/100*G9)+($H$3/100*H9)+($I$3/100*I9)+($J$3/100*J9)+($K$3/100*K9)+($L$3/100*L9)</f>
        <v>43</v>
      </c>
      <c r="N9" s="28"/>
      <c r="O9" s="28"/>
      <c r="P9" s="28"/>
      <c r="Q9" s="28"/>
      <c r="R9" s="28"/>
      <c r="S9" s="28"/>
      <c r="T9" s="28"/>
      <c r="U9" s="28"/>
      <c r="V9" s="28"/>
      <c r="W9" s="28"/>
      <c r="X9" s="42">
        <f>($N$3/100*N9)+($O$3/100*O9)+($P$3/100*P9)+($Q$3/100*Q9)+($R$3/100*R9)+($S$3/100*S9)+($T$3/100*T9)+($U$3/100*U9)+($V$3/100*V9)+($W$3/100*W9)</f>
        <v>0</v>
      </c>
    </row>
    <row r="10" spans="1:24" s="33" customFormat="1">
      <c r="A10" s="32" t="s">
        <v>67</v>
      </c>
      <c r="B10" s="41"/>
      <c r="C10" s="41"/>
      <c r="D10" s="41"/>
      <c r="E10" s="41"/>
      <c r="F10" s="41"/>
      <c r="G10" s="41"/>
      <c r="H10" s="41"/>
      <c r="I10" s="41"/>
      <c r="J10" s="41"/>
      <c r="K10" s="41"/>
      <c r="L10" s="41"/>
      <c r="M10" s="41"/>
      <c r="N10" s="41"/>
      <c r="O10" s="41"/>
      <c r="P10" s="41"/>
      <c r="Q10" s="41"/>
      <c r="R10" s="41"/>
      <c r="S10" s="41"/>
      <c r="T10" s="41"/>
      <c r="U10" s="41"/>
      <c r="V10" s="41"/>
      <c r="W10" s="41"/>
      <c r="X10" s="41"/>
    </row>
    <row r="11" spans="1:24" s="39" customFormat="1">
      <c r="A11" s="34" t="s">
        <v>69</v>
      </c>
      <c r="B11" s="34">
        <f>SUM(B5:B9)</f>
        <v>20100</v>
      </c>
      <c r="C11" s="34">
        <f t="shared" ref="C11:W11" si="1">SUM(C5:C9)</f>
        <v>50</v>
      </c>
      <c r="D11" s="34">
        <f t="shared" si="1"/>
        <v>0</v>
      </c>
      <c r="E11" s="34">
        <f t="shared" si="1"/>
        <v>0</v>
      </c>
      <c r="F11" s="34">
        <f t="shared" si="1"/>
        <v>0</v>
      </c>
      <c r="G11" s="34">
        <f t="shared" si="1"/>
        <v>0</v>
      </c>
      <c r="H11" s="34">
        <f t="shared" si="1"/>
        <v>0</v>
      </c>
      <c r="I11" s="34">
        <f t="shared" si="1"/>
        <v>0</v>
      </c>
      <c r="J11" s="34">
        <f t="shared" si="1"/>
        <v>0</v>
      </c>
      <c r="K11" s="34">
        <f t="shared" si="1"/>
        <v>0</v>
      </c>
      <c r="L11" s="34">
        <f t="shared" si="1"/>
        <v>0</v>
      </c>
      <c r="N11" s="34">
        <f t="shared" si="1"/>
        <v>10</v>
      </c>
      <c r="O11" s="34">
        <f t="shared" si="1"/>
        <v>0</v>
      </c>
      <c r="P11" s="34">
        <f t="shared" si="1"/>
        <v>0</v>
      </c>
      <c r="Q11" s="34">
        <f t="shared" si="1"/>
        <v>0</v>
      </c>
      <c r="R11" s="34">
        <f t="shared" si="1"/>
        <v>0</v>
      </c>
      <c r="S11" s="34">
        <f t="shared" si="1"/>
        <v>0</v>
      </c>
      <c r="T11" s="34">
        <f t="shared" si="1"/>
        <v>0</v>
      </c>
      <c r="U11" s="34">
        <f t="shared" si="1"/>
        <v>0</v>
      </c>
      <c r="V11" s="34">
        <f t="shared" si="1"/>
        <v>0</v>
      </c>
      <c r="W11" s="34">
        <f t="shared" si="1"/>
        <v>0</v>
      </c>
    </row>
    <row r="12" spans="1:24" s="39" customFormat="1">
      <c r="A12" s="42" t="s">
        <v>70</v>
      </c>
      <c r="B12" s="42">
        <f t="shared" ref="B12:L12" si="2">B3/100*(SUM(B5:B9))</f>
        <v>17286</v>
      </c>
      <c r="C12" s="42">
        <f t="shared" si="2"/>
        <v>43</v>
      </c>
      <c r="D12" s="42">
        <f t="shared" si="2"/>
        <v>0</v>
      </c>
      <c r="E12" s="42">
        <f t="shared" si="2"/>
        <v>0</v>
      </c>
      <c r="F12" s="42">
        <f t="shared" si="2"/>
        <v>0</v>
      </c>
      <c r="G12" s="42">
        <f t="shared" si="2"/>
        <v>0</v>
      </c>
      <c r="H12" s="42">
        <f t="shared" si="2"/>
        <v>0</v>
      </c>
      <c r="I12" s="42">
        <f t="shared" si="2"/>
        <v>0</v>
      </c>
      <c r="J12" s="42">
        <f t="shared" si="2"/>
        <v>0</v>
      </c>
      <c r="K12" s="42">
        <f t="shared" si="2"/>
        <v>0</v>
      </c>
      <c r="L12" s="42">
        <f t="shared" si="2"/>
        <v>0</v>
      </c>
      <c r="N12" s="42">
        <f t="shared" ref="N12:W12" si="3">N3/100*(SUM(N5:N9))</f>
        <v>8.6</v>
      </c>
      <c r="O12" s="42">
        <f t="shared" si="3"/>
        <v>0</v>
      </c>
      <c r="P12" s="42">
        <f t="shared" si="3"/>
        <v>0</v>
      </c>
      <c r="Q12" s="42">
        <f t="shared" si="3"/>
        <v>0</v>
      </c>
      <c r="R12" s="42">
        <f t="shared" si="3"/>
        <v>0</v>
      </c>
      <c r="S12" s="42">
        <f t="shared" si="3"/>
        <v>0</v>
      </c>
      <c r="T12" s="42">
        <f t="shared" si="3"/>
        <v>0</v>
      </c>
      <c r="U12" s="42">
        <f t="shared" si="3"/>
        <v>0</v>
      </c>
      <c r="V12" s="42">
        <f t="shared" si="3"/>
        <v>0</v>
      </c>
      <c r="W12" s="42">
        <f t="shared" si="3"/>
        <v>0</v>
      </c>
    </row>
    <row r="14" spans="1:24">
      <c r="A14" s="45" t="s">
        <v>72</v>
      </c>
      <c r="B14" s="45">
        <f>SUM(B12:L12)</f>
        <v>17329</v>
      </c>
      <c r="N14" s="45">
        <f>SUM(N12:W12)</f>
        <v>8.6</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W11"/>
  <sheetViews>
    <sheetView workbookViewId="0">
      <selection activeCell="M2" sqref="M2"/>
    </sheetView>
  </sheetViews>
  <sheetFormatPr defaultRowHeight="12.75"/>
  <cols>
    <col min="1" max="1" width="42.140625" customWidth="1"/>
    <col min="2" max="10" width="9.140625" style="40"/>
    <col min="11" max="11" width="9.140625" style="40" customWidth="1"/>
    <col min="12" max="12" width="21.7109375" style="40" customWidth="1"/>
    <col min="13" max="22" width="9.140625" style="40"/>
    <col min="23" max="23" width="22.140625" style="40" customWidth="1"/>
  </cols>
  <sheetData>
    <row r="1" spans="1:23">
      <c r="B1" s="29" t="s">
        <v>62</v>
      </c>
      <c r="C1" s="27"/>
      <c r="D1" s="27"/>
      <c r="E1" s="27"/>
      <c r="F1" s="27"/>
      <c r="G1" s="27"/>
      <c r="H1" s="27"/>
      <c r="I1" s="27"/>
      <c r="J1" s="27"/>
      <c r="K1" s="27"/>
      <c r="L1" s="42" t="s">
        <v>75</v>
      </c>
      <c r="M1" s="30" t="s">
        <v>63</v>
      </c>
      <c r="N1" s="28"/>
      <c r="O1" s="28"/>
      <c r="P1" s="28"/>
      <c r="Q1" s="28"/>
      <c r="R1" s="28"/>
      <c r="S1" s="28"/>
      <c r="T1" s="28"/>
      <c r="U1" s="28"/>
      <c r="V1" s="28"/>
      <c r="W1" s="42" t="s">
        <v>75</v>
      </c>
    </row>
    <row r="2" spans="1:23" s="35" customFormat="1">
      <c r="A2" s="35" t="s">
        <v>59</v>
      </c>
      <c r="B2" s="36" t="s">
        <v>60</v>
      </c>
      <c r="C2" s="36" t="s">
        <v>61</v>
      </c>
      <c r="D2" s="36" t="s">
        <v>65</v>
      </c>
      <c r="E2" s="31" t="s">
        <v>71</v>
      </c>
      <c r="F2" s="37"/>
      <c r="G2" s="37"/>
      <c r="H2" s="37"/>
      <c r="I2" s="37"/>
      <c r="J2" s="37"/>
      <c r="K2" s="37"/>
      <c r="L2" s="46" t="s">
        <v>74</v>
      </c>
      <c r="M2" s="72" t="s">
        <v>60</v>
      </c>
      <c r="N2" s="38"/>
      <c r="O2" s="38"/>
      <c r="P2" s="38"/>
      <c r="Q2" s="38"/>
      <c r="R2" s="38"/>
      <c r="S2" s="38"/>
      <c r="T2" s="38"/>
      <c r="U2" s="38"/>
      <c r="V2" s="38"/>
      <c r="W2" s="46" t="s">
        <v>74</v>
      </c>
    </row>
    <row r="3" spans="1:23" s="35" customFormat="1">
      <c r="A3" s="35" t="s">
        <v>73</v>
      </c>
      <c r="B3" s="36"/>
      <c r="C3" s="36"/>
      <c r="D3" s="36"/>
      <c r="E3" s="37"/>
      <c r="F3" s="37"/>
      <c r="G3" s="37"/>
      <c r="H3" s="37"/>
      <c r="I3" s="37"/>
      <c r="J3" s="37"/>
      <c r="K3" s="37"/>
      <c r="L3" s="46"/>
      <c r="M3" s="38"/>
      <c r="N3" s="38"/>
      <c r="O3" s="38"/>
      <c r="P3" s="38"/>
      <c r="Q3" s="38"/>
      <c r="R3" s="38"/>
      <c r="S3" s="38"/>
      <c r="T3" s="38"/>
      <c r="U3" s="38"/>
      <c r="V3" s="38"/>
      <c r="W3" s="46"/>
    </row>
    <row r="4" spans="1:23">
      <c r="A4" s="15" t="s">
        <v>64</v>
      </c>
      <c r="B4" s="27"/>
      <c r="C4" s="27"/>
      <c r="D4" s="27"/>
      <c r="E4" s="27"/>
      <c r="F4" s="27"/>
      <c r="G4" s="27"/>
      <c r="H4" s="27"/>
      <c r="I4" s="27"/>
      <c r="J4" s="27"/>
      <c r="K4" s="27"/>
      <c r="L4" s="42">
        <f>($B$3/100*B4)+($C$3/100*C4)+($D$3/100*D4)+($E$3/100*E4)+($F$3/100*F4)+($G$3/100*G4)+($H$3/100*H4)+($I$3/100*I4)+($J$3/100*J4)+($K$3/100*K4)</f>
        <v>0</v>
      </c>
      <c r="M4" s="28"/>
      <c r="N4" s="28"/>
      <c r="O4" s="28"/>
      <c r="P4" s="28"/>
      <c r="Q4" s="28"/>
      <c r="R4" s="28"/>
      <c r="S4" s="28"/>
      <c r="T4" s="28"/>
      <c r="U4" s="28"/>
      <c r="V4" s="28"/>
      <c r="W4" s="42">
        <f>($M$3/100*M4)+($N$3/100*N4)+($O$3/100*O4)+($P$3/100*P4)+($Q$3/100*Q4)+($R$3/100*R4)+($S$3/100*S4)+($T$3/100*T4)+($U$3/100*U4)+($V$3/100*V4)</f>
        <v>0</v>
      </c>
    </row>
    <row r="5" spans="1:23">
      <c r="A5" s="15" t="s">
        <v>64</v>
      </c>
      <c r="B5" s="27"/>
      <c r="C5" s="27"/>
      <c r="D5" s="27"/>
      <c r="E5" s="27"/>
      <c r="F5" s="27"/>
      <c r="G5" s="27"/>
      <c r="H5" s="27"/>
      <c r="I5" s="27"/>
      <c r="J5" s="27"/>
      <c r="K5" s="27"/>
      <c r="L5" s="42">
        <f>($B$3/100*B5)+($C$3/100*C5)+($D$3/100*D5)+($E$3/100*E5)+($F$3/100*F5)+($G$3/100*G5)+($H$3/100*H5)+($I$3/100*I5)+($J$3/100*J5)+($K$3/100*K5)</f>
        <v>0</v>
      </c>
      <c r="M5" s="28"/>
      <c r="N5" s="28"/>
      <c r="O5" s="28"/>
      <c r="P5" s="28"/>
      <c r="Q5" s="28"/>
      <c r="R5" s="28"/>
      <c r="S5" s="28"/>
      <c r="T5" s="28"/>
      <c r="U5" s="28"/>
      <c r="V5" s="28"/>
      <c r="W5" s="42">
        <f>($M$3/100*M5)+($N$3/100*N5)+($O$3/100*O5)+($P$3/100*P5)+($Q$3/100*Q5)+($R$3/100*R5)+($S$3/100*S5)+($T$3/100*T5)+($U$3/100*U5)+($V$3/100*V5)</f>
        <v>0</v>
      </c>
    </row>
    <row r="6" spans="1:23">
      <c r="A6" s="15" t="s">
        <v>68</v>
      </c>
      <c r="B6" s="27"/>
      <c r="C6" s="27"/>
      <c r="D6" s="27"/>
      <c r="E6" s="27"/>
      <c r="F6" s="27"/>
      <c r="G6" s="27"/>
      <c r="H6" s="27"/>
      <c r="I6" s="27"/>
      <c r="J6" s="27"/>
      <c r="K6" s="27"/>
      <c r="L6" s="42">
        <f>($B$3/100*B6)+($C$3/100*C6)+($D$3/100*D6)+($E$3/100*E6)+($F$3/100*F6)+($G$3/100*G6)+($H$3/100*H6)+($I$3/100*I6)+($J$3/100*J6)+($K$3/100*K6)</f>
        <v>0</v>
      </c>
      <c r="M6" s="28"/>
      <c r="N6" s="28"/>
      <c r="O6" s="28"/>
      <c r="P6" s="28"/>
      <c r="Q6" s="28"/>
      <c r="R6" s="28"/>
      <c r="S6" s="28"/>
      <c r="T6" s="28"/>
      <c r="U6" s="28"/>
      <c r="V6" s="28"/>
      <c r="W6" s="42">
        <f>($M$3/100*M6)+($N$3/100*N6)+($O$3/100*O6)+($P$3/100*P6)+($Q$3/100*Q6)+($R$3/100*R6)+($S$3/100*S6)+($T$3/100*T6)+($U$3/100*U6)+($V$3/100*V6)</f>
        <v>0</v>
      </c>
    </row>
    <row r="7" spans="1:23" s="33" customFormat="1">
      <c r="A7" s="32" t="s">
        <v>67</v>
      </c>
      <c r="B7" s="41"/>
      <c r="C7" s="41"/>
      <c r="D7" s="41"/>
      <c r="E7" s="41"/>
      <c r="F7" s="41"/>
      <c r="G7" s="41"/>
      <c r="H7" s="41"/>
      <c r="I7" s="41"/>
      <c r="J7" s="41"/>
      <c r="K7" s="41"/>
      <c r="L7" s="41"/>
      <c r="M7" s="41"/>
      <c r="N7" s="41"/>
      <c r="O7" s="41"/>
      <c r="P7" s="41"/>
      <c r="Q7" s="41"/>
      <c r="R7" s="41"/>
      <c r="S7" s="41"/>
      <c r="T7" s="41"/>
      <c r="U7" s="41"/>
      <c r="V7" s="41"/>
      <c r="W7" s="41"/>
    </row>
    <row r="8" spans="1:23" s="39" customFormat="1">
      <c r="A8" s="34" t="s">
        <v>69</v>
      </c>
      <c r="B8" s="34">
        <f>SUM(B4:B6)</f>
        <v>0</v>
      </c>
      <c r="C8" s="34">
        <f t="shared" ref="C8:V8" si="0">SUM(C4:C6)</f>
        <v>0</v>
      </c>
      <c r="D8" s="34">
        <f t="shared" si="0"/>
        <v>0</v>
      </c>
      <c r="E8" s="34">
        <f t="shared" si="0"/>
        <v>0</v>
      </c>
      <c r="F8" s="34">
        <f t="shared" si="0"/>
        <v>0</v>
      </c>
      <c r="G8" s="34">
        <f t="shared" si="0"/>
        <v>0</v>
      </c>
      <c r="H8" s="34">
        <f t="shared" si="0"/>
        <v>0</v>
      </c>
      <c r="I8" s="34">
        <f t="shared" si="0"/>
        <v>0</v>
      </c>
      <c r="J8" s="34">
        <f t="shared" si="0"/>
        <v>0</v>
      </c>
      <c r="K8" s="34">
        <f t="shared" si="0"/>
        <v>0</v>
      </c>
      <c r="M8" s="34">
        <f t="shared" si="0"/>
        <v>0</v>
      </c>
      <c r="N8" s="34">
        <f t="shared" si="0"/>
        <v>0</v>
      </c>
      <c r="O8" s="34">
        <f t="shared" si="0"/>
        <v>0</v>
      </c>
      <c r="P8" s="34">
        <f t="shared" si="0"/>
        <v>0</v>
      </c>
      <c r="Q8" s="34">
        <f t="shared" si="0"/>
        <v>0</v>
      </c>
      <c r="R8" s="34">
        <f t="shared" si="0"/>
        <v>0</v>
      </c>
      <c r="S8" s="34">
        <f t="shared" si="0"/>
        <v>0</v>
      </c>
      <c r="T8" s="34">
        <f t="shared" si="0"/>
        <v>0</v>
      </c>
      <c r="U8" s="34">
        <f t="shared" si="0"/>
        <v>0</v>
      </c>
      <c r="V8" s="34">
        <f t="shared" si="0"/>
        <v>0</v>
      </c>
    </row>
    <row r="9" spans="1:23" s="39" customFormat="1">
      <c r="A9" s="42" t="s">
        <v>70</v>
      </c>
      <c r="B9" s="42">
        <f>B3/100*(SUM(B4:B6))</f>
        <v>0</v>
      </c>
      <c r="C9" s="42">
        <f t="shared" ref="C9:V9" si="1">C3/100*(SUM(C4:C6))</f>
        <v>0</v>
      </c>
      <c r="D9" s="42">
        <f t="shared" si="1"/>
        <v>0</v>
      </c>
      <c r="E9" s="42">
        <f t="shared" si="1"/>
        <v>0</v>
      </c>
      <c r="F9" s="42">
        <f t="shared" si="1"/>
        <v>0</v>
      </c>
      <c r="G9" s="42">
        <f t="shared" si="1"/>
        <v>0</v>
      </c>
      <c r="H9" s="42">
        <f t="shared" si="1"/>
        <v>0</v>
      </c>
      <c r="I9" s="42">
        <f t="shared" si="1"/>
        <v>0</v>
      </c>
      <c r="J9" s="42">
        <f t="shared" si="1"/>
        <v>0</v>
      </c>
      <c r="K9" s="42">
        <f t="shared" si="1"/>
        <v>0</v>
      </c>
      <c r="M9" s="42">
        <f t="shared" si="1"/>
        <v>0</v>
      </c>
      <c r="N9" s="42">
        <f t="shared" si="1"/>
        <v>0</v>
      </c>
      <c r="O9" s="42">
        <f t="shared" si="1"/>
        <v>0</v>
      </c>
      <c r="P9" s="42">
        <f t="shared" si="1"/>
        <v>0</v>
      </c>
      <c r="Q9" s="42">
        <f t="shared" si="1"/>
        <v>0</v>
      </c>
      <c r="R9" s="42">
        <f t="shared" si="1"/>
        <v>0</v>
      </c>
      <c r="S9" s="42">
        <f t="shared" si="1"/>
        <v>0</v>
      </c>
      <c r="T9" s="42">
        <f t="shared" si="1"/>
        <v>0</v>
      </c>
      <c r="U9" s="42">
        <f t="shared" si="1"/>
        <v>0</v>
      </c>
      <c r="V9" s="42">
        <f t="shared" si="1"/>
        <v>0</v>
      </c>
    </row>
    <row r="11" spans="1:23">
      <c r="A11" s="45" t="s">
        <v>72</v>
      </c>
      <c r="B11" s="45">
        <f>SUM(B9:K9)</f>
        <v>0</v>
      </c>
      <c r="M11" s="45">
        <f>SUM(M9:V9)</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D11"/>
  <sheetViews>
    <sheetView workbookViewId="0">
      <selection activeCell="G16" sqref="G16"/>
    </sheetView>
  </sheetViews>
  <sheetFormatPr defaultRowHeight="12.75"/>
  <cols>
    <col min="1" max="1" width="42.140625" customWidth="1"/>
    <col min="2" max="10" width="9.140625" style="40"/>
    <col min="11" max="11" width="9.140625" style="40" customWidth="1"/>
    <col min="12" max="12" width="21.7109375" style="40" customWidth="1"/>
    <col min="13" max="13" width="12.140625" style="40" customWidth="1"/>
    <col min="14" max="14" width="10.5703125" style="40" customWidth="1"/>
    <col min="15" max="16" width="11.28515625" style="40" customWidth="1"/>
    <col min="17" max="17" width="12" style="40" customWidth="1"/>
    <col min="18" max="18" width="13.140625" style="40" customWidth="1"/>
    <col min="19" max="19" width="21.7109375" style="40" customWidth="1"/>
    <col min="20" max="29" width="9.140625" style="40"/>
    <col min="30" max="30" width="22.140625" style="40" customWidth="1"/>
  </cols>
  <sheetData>
    <row r="1" spans="1:30">
      <c r="B1" s="29" t="s">
        <v>62</v>
      </c>
      <c r="C1" s="27"/>
      <c r="D1" s="27"/>
      <c r="E1" s="27"/>
      <c r="F1" s="27"/>
      <c r="G1" s="27"/>
      <c r="H1" s="27"/>
      <c r="I1" s="27"/>
      <c r="J1" s="27"/>
      <c r="K1" s="27"/>
      <c r="L1" s="42" t="s">
        <v>75</v>
      </c>
      <c r="M1" s="44" t="s">
        <v>66</v>
      </c>
      <c r="N1" s="44"/>
      <c r="O1" s="44"/>
      <c r="P1" s="44"/>
      <c r="Q1" s="44"/>
      <c r="R1" s="44"/>
      <c r="S1" s="42" t="s">
        <v>75</v>
      </c>
      <c r="T1" s="30" t="s">
        <v>63</v>
      </c>
      <c r="U1" s="28"/>
      <c r="V1" s="28"/>
      <c r="W1" s="28"/>
      <c r="X1" s="28"/>
      <c r="Y1" s="28"/>
      <c r="Z1" s="28"/>
      <c r="AA1" s="28"/>
      <c r="AB1" s="28"/>
      <c r="AC1" s="28"/>
      <c r="AD1" s="42" t="s">
        <v>75</v>
      </c>
    </row>
    <row r="2" spans="1:30" s="35" customFormat="1">
      <c r="A2" s="35" t="s">
        <v>59</v>
      </c>
      <c r="B2" s="36" t="s">
        <v>60</v>
      </c>
      <c r="C2" s="36" t="s">
        <v>61</v>
      </c>
      <c r="D2" s="36" t="s">
        <v>65</v>
      </c>
      <c r="E2" s="31" t="s">
        <v>71</v>
      </c>
      <c r="F2" s="37"/>
      <c r="G2" s="37"/>
      <c r="H2" s="37"/>
      <c r="I2" s="37"/>
      <c r="J2" s="37"/>
      <c r="K2" s="37"/>
      <c r="L2" s="46" t="s">
        <v>74</v>
      </c>
      <c r="M2" s="71" t="s">
        <v>60</v>
      </c>
      <c r="N2" s="43" t="s">
        <v>61</v>
      </c>
      <c r="O2" s="43"/>
      <c r="P2" s="43"/>
      <c r="Q2" s="43"/>
      <c r="R2" s="43"/>
      <c r="S2" s="46" t="s">
        <v>74</v>
      </c>
      <c r="T2" s="72" t="s">
        <v>60</v>
      </c>
      <c r="U2" s="38"/>
      <c r="V2" s="38"/>
      <c r="W2" s="38"/>
      <c r="X2" s="38"/>
      <c r="Y2" s="38"/>
      <c r="Z2" s="38"/>
      <c r="AA2" s="38"/>
      <c r="AB2" s="38"/>
      <c r="AC2" s="38"/>
      <c r="AD2" s="46" t="s">
        <v>74</v>
      </c>
    </row>
    <row r="3" spans="1:30" s="35" customFormat="1">
      <c r="A3" s="35" t="s">
        <v>73</v>
      </c>
      <c r="B3" s="36">
        <v>86</v>
      </c>
      <c r="C3" s="36">
        <v>86</v>
      </c>
      <c r="D3" s="36"/>
      <c r="E3" s="37"/>
      <c r="F3" s="37"/>
      <c r="G3" s="37"/>
      <c r="H3" s="37"/>
      <c r="I3" s="37"/>
      <c r="J3" s="37"/>
      <c r="K3" s="37"/>
      <c r="L3" s="46"/>
      <c r="M3" s="43">
        <v>86</v>
      </c>
      <c r="N3" s="43">
        <v>86</v>
      </c>
      <c r="O3" s="43"/>
      <c r="P3" s="43"/>
      <c r="Q3" s="43"/>
      <c r="R3" s="43"/>
      <c r="S3" s="46"/>
      <c r="T3" s="38"/>
      <c r="U3" s="38"/>
      <c r="V3" s="38"/>
      <c r="W3" s="38"/>
      <c r="X3" s="38"/>
      <c r="Y3" s="38"/>
      <c r="Z3" s="38"/>
      <c r="AA3" s="38"/>
      <c r="AB3" s="38"/>
      <c r="AC3" s="38"/>
      <c r="AD3" s="46"/>
    </row>
    <row r="4" spans="1:30">
      <c r="A4" s="15" t="s">
        <v>64</v>
      </c>
      <c r="B4" s="27">
        <v>1000</v>
      </c>
      <c r="C4" s="27"/>
      <c r="D4" s="27"/>
      <c r="E4" s="27"/>
      <c r="F4" s="27"/>
      <c r="G4" s="27"/>
      <c r="H4" s="27"/>
      <c r="I4" s="27"/>
      <c r="J4" s="27"/>
      <c r="K4" s="27"/>
      <c r="L4" s="42">
        <f>($B$3/100*B4)+($C$3/100*C4)+($D$3/100*D4)+($E$3/100*E4)+($F$3/100*F4)+($G$3/100*G4)+($H$3/100*H4)+($I$3/100*I4)+($J$3/100*J4)+($K$3/100*K4)</f>
        <v>860</v>
      </c>
      <c r="M4" s="44">
        <v>1000</v>
      </c>
      <c r="N4" s="44">
        <v>25</v>
      </c>
      <c r="O4" s="44"/>
      <c r="P4" s="44"/>
      <c r="Q4" s="44"/>
      <c r="R4" s="44"/>
      <c r="S4" s="42">
        <f>($M$3/100*M4)+($N$3/100*N4)+($O$3/100*O4)+($P$3/100*P4)+($Q$3/100*Q4)+($R$3/100*R4)</f>
        <v>881.5</v>
      </c>
      <c r="T4" s="28"/>
      <c r="U4" s="28"/>
      <c r="V4" s="28"/>
      <c r="W4" s="28"/>
      <c r="X4" s="28"/>
      <c r="Y4" s="28"/>
      <c r="Z4" s="28"/>
      <c r="AA4" s="28"/>
      <c r="AB4" s="28"/>
      <c r="AC4" s="28"/>
      <c r="AD4" s="42">
        <f>($T$3/100*T4)+($U$3/100*U4)+($V$3/100*V4)+($W$3/100*W4)+($X$3/100*X4)+($Y$3/100*Y4)+($Z$3/100*Z4)+($AA$3/100*AA4)+($AB$3/100*AB4)+($AC$3/100*AC4)</f>
        <v>0</v>
      </c>
    </row>
    <row r="5" spans="1:30">
      <c r="A5" s="15" t="s">
        <v>64</v>
      </c>
      <c r="B5" s="27"/>
      <c r="C5" s="27"/>
      <c r="D5" s="27"/>
      <c r="E5" s="27"/>
      <c r="F5" s="27"/>
      <c r="G5" s="27"/>
      <c r="H5" s="27"/>
      <c r="I5" s="27"/>
      <c r="J5" s="27"/>
      <c r="K5" s="27"/>
      <c r="L5" s="42">
        <f>($B$3/100*B5)+($C$3/100*C5)+($D$3/100*D5)+($E$3/100*E5)+($F$3/100*F5)+($G$3/100*G5)+($H$3/100*H5)+($I$3/100*I5)+($J$3/100*J5)+($K$3/100*K5)</f>
        <v>0</v>
      </c>
      <c r="M5" s="44"/>
      <c r="N5" s="44"/>
      <c r="O5" s="44"/>
      <c r="P5" s="44"/>
      <c r="Q5" s="44"/>
      <c r="R5" s="44"/>
      <c r="S5" s="42">
        <f>($M$3/100*M5)+($N$3/100*N5)+($O$3/100*O5)+($P$3/100*P5)+($Q$3/100*Q5)+($R$3/100*R5)</f>
        <v>0</v>
      </c>
      <c r="T5" s="28"/>
      <c r="U5" s="28"/>
      <c r="V5" s="28"/>
      <c r="W5" s="28"/>
      <c r="X5" s="28"/>
      <c r="Y5" s="28"/>
      <c r="Z5" s="28"/>
      <c r="AA5" s="28"/>
      <c r="AB5" s="28"/>
      <c r="AC5" s="28"/>
      <c r="AD5" s="42">
        <f>($T$3/100*T5)+($U$3/100*U5)+($V$3/100*V5)+($W$3/100*W5)+($X$3/100*X5)+($Y$3/100*Y5)+($Z$3/100*Z5)+($AA$3/100*AA5)+($AB$3/100*AB5)+($AC$3/100*AC5)</f>
        <v>0</v>
      </c>
    </row>
    <row r="6" spans="1:30">
      <c r="A6" s="15" t="s">
        <v>68</v>
      </c>
      <c r="B6" s="27"/>
      <c r="C6" s="27"/>
      <c r="D6" s="27"/>
      <c r="E6" s="27"/>
      <c r="F6" s="27"/>
      <c r="G6" s="27"/>
      <c r="H6" s="27"/>
      <c r="I6" s="27"/>
      <c r="J6" s="27"/>
      <c r="K6" s="27"/>
      <c r="L6" s="42">
        <f>($B$3/100*B6)+($C$3/100*C6)+($D$3/100*D6)+($E$3/100*E6)+($F$3/100*F6)+($G$3/100*G6)+($H$3/100*H6)+($I$3/100*I6)+($J$3/100*J6)+($K$3/100*K6)</f>
        <v>0</v>
      </c>
      <c r="M6" s="44"/>
      <c r="N6" s="44"/>
      <c r="O6" s="44"/>
      <c r="P6" s="44"/>
      <c r="Q6" s="44"/>
      <c r="R6" s="44"/>
      <c r="S6" s="42">
        <f t="shared" ref="S6" si="0">($M$3/100*M6)+($N$3/100*N6)+($O$3/100*O6)+($P$3/100*P6)+($Q$3/100*Q6)+($R$3/100*R6)</f>
        <v>0</v>
      </c>
      <c r="T6" s="28"/>
      <c r="U6" s="28"/>
      <c r="V6" s="28"/>
      <c r="W6" s="28"/>
      <c r="X6" s="28"/>
      <c r="Y6" s="28"/>
      <c r="Z6" s="28"/>
      <c r="AA6" s="28"/>
      <c r="AB6" s="28"/>
      <c r="AC6" s="28"/>
      <c r="AD6" s="42">
        <f>($T$3/100*T6)+($U$3/100*U6)+($V$3/100*V6)+($W$3/100*W6)+($X$3/100*X6)+($Y$3/100*Y6)+($Z$3/100*Z6)+($AA$3/100*AA6)+($AB$3/100*AB6)+($AC$3/100*AC6)</f>
        <v>0</v>
      </c>
    </row>
    <row r="7" spans="1:30" s="33" customFormat="1">
      <c r="A7" s="32" t="s">
        <v>67</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row>
    <row r="8" spans="1:30" s="39" customFormat="1">
      <c r="A8" s="34" t="s">
        <v>69</v>
      </c>
      <c r="B8" s="34">
        <f>SUM(B4:B6)</f>
        <v>1000</v>
      </c>
      <c r="C8" s="34">
        <f t="shared" ref="C8:AC8" si="1">SUM(C4:C6)</f>
        <v>0</v>
      </c>
      <c r="D8" s="34">
        <f t="shared" si="1"/>
        <v>0</v>
      </c>
      <c r="E8" s="34">
        <f t="shared" si="1"/>
        <v>0</v>
      </c>
      <c r="F8" s="34">
        <f t="shared" si="1"/>
        <v>0</v>
      </c>
      <c r="G8" s="34">
        <f t="shared" si="1"/>
        <v>0</v>
      </c>
      <c r="H8" s="34">
        <f t="shared" si="1"/>
        <v>0</v>
      </c>
      <c r="I8" s="34">
        <f t="shared" si="1"/>
        <v>0</v>
      </c>
      <c r="J8" s="34">
        <f t="shared" si="1"/>
        <v>0</v>
      </c>
      <c r="K8" s="34">
        <f t="shared" si="1"/>
        <v>0</v>
      </c>
      <c r="M8" s="34">
        <f t="shared" ref="M8:R8" si="2">SUM(M4:M6)</f>
        <v>1000</v>
      </c>
      <c r="N8" s="34">
        <f t="shared" si="2"/>
        <v>25</v>
      </c>
      <c r="O8" s="34">
        <f t="shared" si="2"/>
        <v>0</v>
      </c>
      <c r="P8" s="34">
        <f t="shared" si="2"/>
        <v>0</v>
      </c>
      <c r="Q8" s="34">
        <f t="shared" si="2"/>
        <v>0</v>
      </c>
      <c r="R8" s="34">
        <f t="shared" si="2"/>
        <v>0</v>
      </c>
      <c r="T8" s="34">
        <f t="shared" si="1"/>
        <v>0</v>
      </c>
      <c r="U8" s="34">
        <f t="shared" si="1"/>
        <v>0</v>
      </c>
      <c r="V8" s="34">
        <f t="shared" si="1"/>
        <v>0</v>
      </c>
      <c r="W8" s="34">
        <f t="shared" si="1"/>
        <v>0</v>
      </c>
      <c r="X8" s="34">
        <f t="shared" si="1"/>
        <v>0</v>
      </c>
      <c r="Y8" s="34">
        <f t="shared" si="1"/>
        <v>0</v>
      </c>
      <c r="Z8" s="34">
        <f t="shared" si="1"/>
        <v>0</v>
      </c>
      <c r="AA8" s="34">
        <f t="shared" si="1"/>
        <v>0</v>
      </c>
      <c r="AB8" s="34">
        <f t="shared" si="1"/>
        <v>0</v>
      </c>
      <c r="AC8" s="34">
        <f t="shared" si="1"/>
        <v>0</v>
      </c>
    </row>
    <row r="9" spans="1:30" s="39" customFormat="1">
      <c r="A9" s="42" t="s">
        <v>70</v>
      </c>
      <c r="B9" s="42">
        <f>B3/100*(SUM(B4:B6))</f>
        <v>860</v>
      </c>
      <c r="C9" s="42">
        <f>C3/100*(SUM(C4:C6))</f>
        <v>0</v>
      </c>
      <c r="D9" s="42">
        <f>D3/100*(SUM(D4:D6))</f>
        <v>0</v>
      </c>
      <c r="E9" s="42">
        <f>E3/100*(SUM(E4:E6))</f>
        <v>0</v>
      </c>
      <c r="F9" s="42">
        <f>F3/100*(SUM(F4:F6))</f>
        <v>0</v>
      </c>
      <c r="G9" s="42">
        <f t="shared" ref="G9:AC9" si="3">G3/100*(SUM(G4:G6))</f>
        <v>0</v>
      </c>
      <c r="H9" s="42">
        <f t="shared" si="3"/>
        <v>0</v>
      </c>
      <c r="I9" s="42">
        <f t="shared" si="3"/>
        <v>0</v>
      </c>
      <c r="J9" s="42">
        <f t="shared" si="3"/>
        <v>0</v>
      </c>
      <c r="K9" s="42">
        <f t="shared" si="3"/>
        <v>0</v>
      </c>
      <c r="M9" s="42">
        <f t="shared" ref="M9:R9" si="4">M3/100*(SUM(M4:M6))</f>
        <v>860</v>
      </c>
      <c r="N9" s="42">
        <f t="shared" si="4"/>
        <v>21.5</v>
      </c>
      <c r="O9" s="42">
        <f t="shared" si="4"/>
        <v>0</v>
      </c>
      <c r="P9" s="42">
        <f t="shared" si="4"/>
        <v>0</v>
      </c>
      <c r="Q9" s="42">
        <f t="shared" si="4"/>
        <v>0</v>
      </c>
      <c r="R9" s="42">
        <f t="shared" si="4"/>
        <v>0</v>
      </c>
      <c r="T9" s="42">
        <f t="shared" si="3"/>
        <v>0</v>
      </c>
      <c r="U9" s="42">
        <f t="shared" si="3"/>
        <v>0</v>
      </c>
      <c r="V9" s="42">
        <f t="shared" si="3"/>
        <v>0</v>
      </c>
      <c r="W9" s="42">
        <f t="shared" si="3"/>
        <v>0</v>
      </c>
      <c r="X9" s="42">
        <f t="shared" si="3"/>
        <v>0</v>
      </c>
      <c r="Y9" s="42">
        <f t="shared" si="3"/>
        <v>0</v>
      </c>
      <c r="Z9" s="42">
        <f t="shared" si="3"/>
        <v>0</v>
      </c>
      <c r="AA9" s="42">
        <f t="shared" si="3"/>
        <v>0</v>
      </c>
      <c r="AB9" s="42">
        <f t="shared" si="3"/>
        <v>0</v>
      </c>
      <c r="AC9" s="42">
        <f t="shared" si="3"/>
        <v>0</v>
      </c>
    </row>
    <row r="11" spans="1:30">
      <c r="A11" s="45" t="s">
        <v>72</v>
      </c>
      <c r="B11" s="45">
        <f>SUM(B9:K9)</f>
        <v>860</v>
      </c>
      <c r="M11" s="45">
        <f>SUM(M9:R9)</f>
        <v>881.5</v>
      </c>
      <c r="T11" s="45">
        <f>SUM(T9:AC9)</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12"/>
  <sheetViews>
    <sheetView workbookViewId="0">
      <pane xSplit="1" ySplit="3" topLeftCell="B4" activePane="bottomRight" state="frozen"/>
      <selection pane="topRight" activeCell="B1" sqref="B1"/>
      <selection pane="bottomLeft" activeCell="A4" sqref="A4"/>
      <selection pane="bottomRight" activeCell="B9" sqref="B9"/>
    </sheetView>
  </sheetViews>
  <sheetFormatPr defaultRowHeight="12.75"/>
  <cols>
    <col min="1" max="1" width="42.140625" customWidth="1"/>
    <col min="2" max="10" width="9.140625" style="40"/>
    <col min="11" max="11" width="9.140625" style="40" customWidth="1"/>
    <col min="12" max="12" width="21.7109375" style="40" customWidth="1"/>
    <col min="13" max="22" width="9.140625" style="40"/>
    <col min="23" max="23" width="22.140625" style="40" customWidth="1"/>
  </cols>
  <sheetData>
    <row r="1" spans="1:23">
      <c r="B1" s="29" t="s">
        <v>62</v>
      </c>
      <c r="C1" s="27"/>
      <c r="D1" s="27"/>
      <c r="E1" s="27"/>
      <c r="F1" s="27"/>
      <c r="G1" s="27"/>
      <c r="H1" s="27"/>
      <c r="I1" s="27"/>
      <c r="J1" s="27"/>
      <c r="K1" s="27"/>
      <c r="L1" s="42" t="s">
        <v>75</v>
      </c>
      <c r="M1" s="30" t="s">
        <v>63</v>
      </c>
      <c r="N1" s="28"/>
      <c r="O1" s="28"/>
      <c r="P1" s="28"/>
      <c r="Q1" s="28"/>
      <c r="R1" s="28"/>
      <c r="S1" s="28"/>
      <c r="T1" s="28"/>
      <c r="U1" s="28"/>
      <c r="V1" s="28"/>
      <c r="W1" s="42" t="s">
        <v>75</v>
      </c>
    </row>
    <row r="2" spans="1:23" s="35" customFormat="1">
      <c r="A2" s="35" t="s">
        <v>59</v>
      </c>
      <c r="B2" s="36" t="s">
        <v>60</v>
      </c>
      <c r="C2" s="36" t="s">
        <v>61</v>
      </c>
      <c r="D2" s="36" t="s">
        <v>65</v>
      </c>
      <c r="E2" s="36" t="s">
        <v>71</v>
      </c>
      <c r="F2" s="37"/>
      <c r="G2" s="37"/>
      <c r="H2" s="37"/>
      <c r="I2" s="37"/>
      <c r="J2" s="37"/>
      <c r="K2" s="37"/>
      <c r="L2" s="46" t="s">
        <v>74</v>
      </c>
      <c r="M2" s="72" t="s">
        <v>60</v>
      </c>
      <c r="N2" s="38"/>
      <c r="O2" s="38"/>
      <c r="P2" s="38"/>
      <c r="Q2" s="38"/>
      <c r="R2" s="38"/>
      <c r="S2" s="38"/>
      <c r="T2" s="38"/>
      <c r="U2" s="38"/>
      <c r="V2" s="38"/>
      <c r="W2" s="46" t="s">
        <v>74</v>
      </c>
    </row>
    <row r="3" spans="1:23" s="35" customFormat="1">
      <c r="A3" s="35" t="s">
        <v>73</v>
      </c>
      <c r="B3" s="36"/>
      <c r="C3" s="36"/>
      <c r="D3" s="36"/>
      <c r="E3" s="37"/>
      <c r="F3" s="37"/>
      <c r="G3" s="37"/>
      <c r="H3" s="37"/>
      <c r="I3" s="37"/>
      <c r="J3" s="37"/>
      <c r="K3" s="37"/>
      <c r="L3" s="46"/>
      <c r="M3" s="38"/>
      <c r="N3" s="38"/>
      <c r="O3" s="38"/>
      <c r="P3" s="38"/>
      <c r="Q3" s="38"/>
      <c r="R3" s="38"/>
      <c r="S3" s="38"/>
      <c r="T3" s="38"/>
      <c r="U3" s="38"/>
      <c r="V3" s="38"/>
      <c r="W3" s="46"/>
    </row>
    <row r="4" spans="1:23">
      <c r="A4" s="15" t="s">
        <v>64</v>
      </c>
      <c r="B4" s="27"/>
      <c r="C4" s="27"/>
      <c r="D4" s="27"/>
      <c r="E4" s="27"/>
      <c r="F4" s="27"/>
      <c r="G4" s="27"/>
      <c r="H4" s="27"/>
      <c r="I4" s="27"/>
      <c r="J4" s="27"/>
      <c r="K4" s="27"/>
      <c r="L4" s="42">
        <f>($B$3/100*B4)+($C$3/100*C4)+($D$3/100*D4)+($E$3/100*E4)+($F$3/100*F4)+($G$3/100*G4)+($H$3/100*H4)+($I$3/100*I4)+($J$3/100*J4)+($K$3/100*K4)</f>
        <v>0</v>
      </c>
      <c r="M4" s="28"/>
      <c r="N4" s="28"/>
      <c r="O4" s="28"/>
      <c r="P4" s="28"/>
      <c r="Q4" s="28"/>
      <c r="R4" s="28"/>
      <c r="S4" s="28"/>
      <c r="T4" s="28"/>
      <c r="U4" s="28"/>
      <c r="V4" s="28"/>
      <c r="W4" s="42">
        <f>($M$3/100*M4)+($N$3/100*N4)+($O$3/100*O4)+($P$3/100*P4)+($Q$3/100*Q4)+($R$3/100*R4)+($S$3/100*S4)+($T$3/100*T4)+($U$3/100*U4)+($V$3/100*V4)</f>
        <v>0</v>
      </c>
    </row>
    <row r="5" spans="1:23">
      <c r="A5" s="15" t="s">
        <v>64</v>
      </c>
      <c r="B5" s="27"/>
      <c r="C5" s="27"/>
      <c r="D5" s="27"/>
      <c r="E5" s="27"/>
      <c r="F5" s="27"/>
      <c r="G5" s="27"/>
      <c r="H5" s="27"/>
      <c r="I5" s="27"/>
      <c r="J5" s="27"/>
      <c r="K5" s="27"/>
      <c r="L5" s="42">
        <f>($B$3/100*B5)+($C$3/100*C5)+($D$3/100*D5)+($E$3/100*E5)+($F$3/100*F5)+($G$3/100*G5)+($H$3/100*H5)+($I$3/100*I5)+($J$3/100*J5)+($K$3/100*K5)</f>
        <v>0</v>
      </c>
      <c r="M5" s="28"/>
      <c r="N5" s="28"/>
      <c r="O5" s="28"/>
      <c r="P5" s="28"/>
      <c r="Q5" s="28"/>
      <c r="R5" s="28"/>
      <c r="S5" s="28"/>
      <c r="T5" s="28"/>
      <c r="U5" s="28"/>
      <c r="V5" s="28"/>
      <c r="W5" s="42">
        <f>($M$3/100*M5)+($N$3/100*N5)+($O$3/100*O5)+($P$3/100*P5)+($Q$3/100*Q5)+($R$3/100*R5)+($S$3/100*S5)+($T$3/100*T5)+($U$3/100*U5)+($V$3/100*V5)</f>
        <v>0</v>
      </c>
    </row>
    <row r="6" spans="1:23">
      <c r="A6" s="15"/>
      <c r="B6" s="27"/>
      <c r="C6" s="27"/>
      <c r="D6" s="27"/>
      <c r="E6" s="27"/>
      <c r="F6" s="27"/>
      <c r="G6" s="27"/>
      <c r="H6" s="27"/>
      <c r="I6" s="27"/>
      <c r="J6" s="27"/>
      <c r="K6" s="27"/>
      <c r="L6" s="42"/>
      <c r="M6" s="28"/>
      <c r="N6" s="28"/>
      <c r="O6" s="28"/>
      <c r="P6" s="28"/>
      <c r="Q6" s="28"/>
      <c r="R6" s="28"/>
      <c r="S6" s="28"/>
      <c r="T6" s="28"/>
      <c r="U6" s="28"/>
      <c r="V6" s="28"/>
      <c r="W6" s="42"/>
    </row>
    <row r="7" spans="1:23">
      <c r="A7" s="15" t="s">
        <v>68</v>
      </c>
      <c r="B7" s="27"/>
      <c r="C7" s="27"/>
      <c r="D7" s="27"/>
      <c r="E7" s="27"/>
      <c r="F7" s="27"/>
      <c r="G7" s="27"/>
      <c r="H7" s="27"/>
      <c r="I7" s="27"/>
      <c r="J7" s="27"/>
      <c r="K7" s="27"/>
      <c r="L7" s="42">
        <f>($B$3/100*B7)+($C$3/100*C7)+($D$3/100*D7)+($E$3/100*E7)+($F$3/100*F7)+($G$3/100*G7)+($H$3/100*H7)+($I$3/100*I7)+($J$3/100*J7)+($K$3/100*K7)</f>
        <v>0</v>
      </c>
      <c r="M7" s="28"/>
      <c r="N7" s="28"/>
      <c r="O7" s="28"/>
      <c r="P7" s="28"/>
      <c r="Q7" s="28"/>
      <c r="R7" s="28"/>
      <c r="S7" s="28"/>
      <c r="T7" s="28"/>
      <c r="U7" s="28"/>
      <c r="V7" s="28"/>
      <c r="W7" s="42">
        <f>($M$3/100*M7)+($N$3/100*N7)+($O$3/100*O7)+($P$3/100*P7)+($Q$3/100*Q7)+($R$3/100*R7)+($S$3/100*S7)+($T$3/100*T7)+($U$3/100*U7)+($V$3/100*V7)</f>
        <v>0</v>
      </c>
    </row>
    <row r="8" spans="1:23" s="33" customFormat="1">
      <c r="A8" s="32" t="s">
        <v>67</v>
      </c>
      <c r="B8" s="41"/>
      <c r="C8" s="41"/>
      <c r="D8" s="41"/>
      <c r="E8" s="41"/>
      <c r="F8" s="41"/>
      <c r="G8" s="41"/>
      <c r="H8" s="41"/>
      <c r="I8" s="41"/>
      <c r="J8" s="41"/>
      <c r="K8" s="41"/>
      <c r="L8" s="41"/>
      <c r="M8" s="41"/>
      <c r="N8" s="41"/>
      <c r="O8" s="41"/>
      <c r="P8" s="41"/>
      <c r="Q8" s="41"/>
      <c r="R8" s="41"/>
      <c r="S8" s="41"/>
      <c r="T8" s="41"/>
      <c r="U8" s="41"/>
      <c r="V8" s="41"/>
      <c r="W8" s="41"/>
    </row>
    <row r="9" spans="1:23" s="39" customFormat="1">
      <c r="A9" s="34" t="s">
        <v>69</v>
      </c>
      <c r="B9" s="34">
        <f>SUM(B4:B7)</f>
        <v>0</v>
      </c>
      <c r="C9" s="34">
        <f t="shared" ref="C9:V9" si="0">SUM(C4:C7)</f>
        <v>0</v>
      </c>
      <c r="D9" s="34">
        <f t="shared" si="0"/>
        <v>0</v>
      </c>
      <c r="E9" s="34">
        <f t="shared" si="0"/>
        <v>0</v>
      </c>
      <c r="F9" s="34">
        <f t="shared" si="0"/>
        <v>0</v>
      </c>
      <c r="G9" s="34">
        <f t="shared" si="0"/>
        <v>0</v>
      </c>
      <c r="H9" s="34">
        <f t="shared" si="0"/>
        <v>0</v>
      </c>
      <c r="I9" s="34">
        <f t="shared" si="0"/>
        <v>0</v>
      </c>
      <c r="J9" s="34">
        <f t="shared" si="0"/>
        <v>0</v>
      </c>
      <c r="K9" s="34">
        <f t="shared" si="0"/>
        <v>0</v>
      </c>
      <c r="M9" s="34">
        <f t="shared" si="0"/>
        <v>0</v>
      </c>
      <c r="N9" s="34">
        <f t="shared" si="0"/>
        <v>0</v>
      </c>
      <c r="O9" s="34">
        <f t="shared" si="0"/>
        <v>0</v>
      </c>
      <c r="P9" s="34">
        <f t="shared" si="0"/>
        <v>0</v>
      </c>
      <c r="Q9" s="34">
        <f t="shared" si="0"/>
        <v>0</v>
      </c>
      <c r="R9" s="34">
        <f t="shared" si="0"/>
        <v>0</v>
      </c>
      <c r="S9" s="34">
        <f t="shared" si="0"/>
        <v>0</v>
      </c>
      <c r="T9" s="34">
        <f t="shared" si="0"/>
        <v>0</v>
      </c>
      <c r="U9" s="34">
        <f t="shared" si="0"/>
        <v>0</v>
      </c>
      <c r="V9" s="34">
        <f t="shared" si="0"/>
        <v>0</v>
      </c>
    </row>
    <row r="10" spans="1:23" s="39" customFormat="1">
      <c r="A10" s="42" t="s">
        <v>70</v>
      </c>
      <c r="B10" s="42">
        <f t="shared" ref="B10:K10" si="1">B3/100*(SUM(B4:B7))</f>
        <v>0</v>
      </c>
      <c r="C10" s="42">
        <f t="shared" si="1"/>
        <v>0</v>
      </c>
      <c r="D10" s="42">
        <f t="shared" si="1"/>
        <v>0</v>
      </c>
      <c r="E10" s="42">
        <f t="shared" si="1"/>
        <v>0</v>
      </c>
      <c r="F10" s="42">
        <f t="shared" si="1"/>
        <v>0</v>
      </c>
      <c r="G10" s="42">
        <f t="shared" si="1"/>
        <v>0</v>
      </c>
      <c r="H10" s="42">
        <f t="shared" si="1"/>
        <v>0</v>
      </c>
      <c r="I10" s="42">
        <f t="shared" si="1"/>
        <v>0</v>
      </c>
      <c r="J10" s="42">
        <f t="shared" si="1"/>
        <v>0</v>
      </c>
      <c r="K10" s="42">
        <f t="shared" si="1"/>
        <v>0</v>
      </c>
      <c r="M10" s="42">
        <f t="shared" ref="M10:V10" si="2">M3/100*(SUM(M4:M7))</f>
        <v>0</v>
      </c>
      <c r="N10" s="42">
        <f t="shared" si="2"/>
        <v>0</v>
      </c>
      <c r="O10" s="42">
        <f t="shared" si="2"/>
        <v>0</v>
      </c>
      <c r="P10" s="42">
        <f t="shared" si="2"/>
        <v>0</v>
      </c>
      <c r="Q10" s="42">
        <f t="shared" si="2"/>
        <v>0</v>
      </c>
      <c r="R10" s="42">
        <f t="shared" si="2"/>
        <v>0</v>
      </c>
      <c r="S10" s="42">
        <f t="shared" si="2"/>
        <v>0</v>
      </c>
      <c r="T10" s="42">
        <f t="shared" si="2"/>
        <v>0</v>
      </c>
      <c r="U10" s="42">
        <f t="shared" si="2"/>
        <v>0</v>
      </c>
      <c r="V10" s="42">
        <f t="shared" si="2"/>
        <v>0</v>
      </c>
    </row>
    <row r="12" spans="1:23">
      <c r="A12" s="45" t="s">
        <v>72</v>
      </c>
      <c r="B12" s="45">
        <f>SUM(B10:K10)</f>
        <v>0</v>
      </c>
      <c r="M12" s="45">
        <f>SUM(M10:V10)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P6"/>
  <sheetViews>
    <sheetView workbookViewId="0"/>
  </sheetViews>
  <sheetFormatPr defaultRowHeight="12.75"/>
  <cols>
    <col min="1" max="1" width="34.5703125" customWidth="1"/>
    <col min="2" max="2" width="15" style="62" customWidth="1"/>
    <col min="3" max="3" width="8.7109375" style="63" customWidth="1"/>
    <col min="4" max="4" width="15.42578125" style="64" customWidth="1"/>
    <col min="5" max="5" width="8" style="63" customWidth="1"/>
    <col min="6" max="6" width="14.7109375" style="64" customWidth="1"/>
    <col min="7" max="7" width="9.7109375" style="64" customWidth="1"/>
    <col min="8" max="8" width="8.7109375" style="63" customWidth="1"/>
    <col min="9" max="9" width="15.28515625" style="64" customWidth="1"/>
    <col min="10" max="10" width="9.7109375" style="63" customWidth="1"/>
    <col min="11" max="11" width="20" style="64" customWidth="1"/>
    <col min="12" max="14" width="16.5703125" style="64" customWidth="1"/>
    <col min="15" max="15" width="16.85546875" style="64" customWidth="1"/>
  </cols>
  <sheetData>
    <row r="1" spans="1:16" s="18" customFormat="1" ht="63.75" customHeight="1">
      <c r="A1" s="16" t="s">
        <v>53</v>
      </c>
      <c r="B1" s="48" t="s">
        <v>77</v>
      </c>
      <c r="C1" s="26"/>
      <c r="D1" s="25" t="s">
        <v>76</v>
      </c>
      <c r="E1" s="26"/>
      <c r="F1" s="25" t="s">
        <v>78</v>
      </c>
      <c r="G1" s="25"/>
      <c r="H1" s="26"/>
      <c r="I1" s="25" t="s">
        <v>79</v>
      </c>
      <c r="J1" s="26"/>
      <c r="K1" s="17" t="s">
        <v>80</v>
      </c>
      <c r="L1" s="17" t="s">
        <v>81</v>
      </c>
      <c r="M1" s="17" t="s">
        <v>82</v>
      </c>
      <c r="N1" s="17" t="s">
        <v>83</v>
      </c>
      <c r="O1" s="55" t="s">
        <v>58</v>
      </c>
      <c r="P1" s="19"/>
    </row>
    <row r="2" spans="1:16" s="21" customFormat="1" ht="14.25" customHeight="1">
      <c r="A2" s="20"/>
      <c r="B2" s="56" t="s">
        <v>54</v>
      </c>
      <c r="C2" s="57" t="s">
        <v>55</v>
      </c>
      <c r="D2" s="58" t="s">
        <v>54</v>
      </c>
      <c r="E2" s="57" t="s">
        <v>55</v>
      </c>
      <c r="F2" s="58" t="s">
        <v>54</v>
      </c>
      <c r="G2" s="58" t="s">
        <v>56</v>
      </c>
      <c r="H2" s="57" t="s">
        <v>55</v>
      </c>
      <c r="I2" s="58" t="s">
        <v>54</v>
      </c>
      <c r="J2" s="57" t="s">
        <v>55</v>
      </c>
      <c r="K2" s="58"/>
      <c r="L2" s="58"/>
      <c r="M2" s="22"/>
      <c r="N2" s="22"/>
      <c r="O2" s="59"/>
      <c r="P2" s="22"/>
    </row>
    <row r="3" spans="1:16" s="12" customFormat="1">
      <c r="A3" s="15" t="s">
        <v>64</v>
      </c>
      <c r="B3" s="49">
        <f>'Tavanomainen rehu'!M5</f>
        <v>6020</v>
      </c>
      <c r="C3" s="47">
        <f>'Tavanomainen rehu'!X5</f>
        <v>0</v>
      </c>
      <c r="D3" s="13">
        <f>'Siirtymävaiheen 1 rehut'!L4</f>
        <v>0</v>
      </c>
      <c r="E3" s="23">
        <f>'Siirtymävaiheen 1 rehut'!W4</f>
        <v>0</v>
      </c>
      <c r="F3" s="13">
        <f>Luomurehu!L4</f>
        <v>860</v>
      </c>
      <c r="G3" s="13">
        <f>Luomurehu!S4</f>
        <v>881.5</v>
      </c>
      <c r="H3" s="23">
        <f>Luomurehu!AD4</f>
        <v>0</v>
      </c>
      <c r="I3" s="14">
        <f>'Siirtymävaiheen 2 rehut'!L4</f>
        <v>0</v>
      </c>
      <c r="J3" s="24">
        <f>'Siirtymävaiheen 2 rehut'!W4</f>
        <v>0</v>
      </c>
      <c r="K3" s="60">
        <f>B3+C3+D3+E3</f>
        <v>6020</v>
      </c>
      <c r="L3" s="60">
        <f>F3+G3+H3+I3+J3</f>
        <v>1741.5</v>
      </c>
      <c r="M3" s="60">
        <f>B3+D3+F3+G3+I3</f>
        <v>7761.5</v>
      </c>
      <c r="N3" s="60">
        <f>C3+E3+H3+J3</f>
        <v>0</v>
      </c>
      <c r="O3" s="61">
        <f>(M3/(M3+N3))*100</f>
        <v>100</v>
      </c>
      <c r="P3" s="14"/>
    </row>
    <row r="4" spans="1:16">
      <c r="A4" s="15" t="s">
        <v>64</v>
      </c>
      <c r="B4" s="49">
        <f>'Tavanomainen rehu'!M8</f>
        <v>86</v>
      </c>
      <c r="C4" s="23">
        <f>'Tavanomainen rehu'!X8</f>
        <v>0</v>
      </c>
      <c r="D4" s="13">
        <f>'Siirtymävaiheen 1 rehut'!L5</f>
        <v>0</v>
      </c>
      <c r="E4" s="23">
        <f>'Siirtymävaiheen 1 rehut'!W5</f>
        <v>0</v>
      </c>
      <c r="F4" s="13">
        <f>Luomurehu!L5</f>
        <v>0</v>
      </c>
      <c r="G4" s="13">
        <f>Luomurehu!S5</f>
        <v>0</v>
      </c>
      <c r="H4" s="23">
        <f>Luomurehu!AD5</f>
        <v>0</v>
      </c>
      <c r="I4" s="14">
        <f>'Siirtymävaiheen 2 rehut'!L5</f>
        <v>0</v>
      </c>
      <c r="J4" s="24">
        <f>'Siirtymävaiheen 2 rehut'!W5</f>
        <v>0</v>
      </c>
      <c r="K4" s="60">
        <f t="shared" ref="K4:K5" si="0">B4+C4+D4+E4</f>
        <v>86</v>
      </c>
      <c r="L4" s="60">
        <f>F4+G4+H4+I4+J4</f>
        <v>0</v>
      </c>
      <c r="M4" s="60">
        <f>B4+D4+F4+G4+I4</f>
        <v>86</v>
      </c>
      <c r="N4" s="60">
        <f>C4+E4+H4+J4</f>
        <v>0</v>
      </c>
      <c r="O4" s="61">
        <f t="shared" ref="O4" si="1">(M4/(M4+N4))*100</f>
        <v>100</v>
      </c>
    </row>
    <row r="5" spans="1:16">
      <c r="A5" s="15" t="s">
        <v>68</v>
      </c>
      <c r="B5" s="49">
        <f>'Tavanomainen rehu'!M9</f>
        <v>43</v>
      </c>
      <c r="C5" s="23">
        <f>'Tavanomainen rehu'!X9</f>
        <v>0</v>
      </c>
      <c r="D5" s="13">
        <f>'Siirtymävaiheen 1 rehut'!L6</f>
        <v>0</v>
      </c>
      <c r="E5" s="23">
        <f>'Siirtymävaiheen 1 rehut'!W6</f>
        <v>0</v>
      </c>
      <c r="F5" s="13">
        <f>Luomurehu!L6</f>
        <v>0</v>
      </c>
      <c r="G5" s="13">
        <f>Luomurehu!S6</f>
        <v>0</v>
      </c>
      <c r="H5" s="23">
        <f>Luomurehu!AD6</f>
        <v>0</v>
      </c>
      <c r="I5" s="14">
        <f>'Siirtymävaiheen 2 rehut'!L7</f>
        <v>0</v>
      </c>
      <c r="J5" s="24">
        <f>'Siirtymävaiheen 2 rehut'!W7</f>
        <v>0</v>
      </c>
      <c r="K5" s="60">
        <f t="shared" si="0"/>
        <v>43</v>
      </c>
      <c r="L5" s="60">
        <f>F5+G5+H5+I5+J5</f>
        <v>0</v>
      </c>
      <c r="M5" s="60">
        <f>B5+D5+F5+G5+I5</f>
        <v>43</v>
      </c>
      <c r="N5" s="60">
        <f>C5+E5+H5+J5</f>
        <v>0</v>
      </c>
      <c r="O5" s="61">
        <f>(M5/(M5+N5))*100</f>
        <v>100</v>
      </c>
    </row>
    <row r="6" spans="1:16" s="51" customFormat="1">
      <c r="A6" s="50" t="s">
        <v>57</v>
      </c>
      <c r="B6" s="52">
        <f>SUM(B3:B5)</f>
        <v>6149</v>
      </c>
      <c r="C6" s="53">
        <f t="shared" ref="C6:N6" si="2">SUM(C3:C5)</f>
        <v>0</v>
      </c>
      <c r="D6" s="51">
        <f t="shared" si="2"/>
        <v>0</v>
      </c>
      <c r="E6" s="53">
        <f t="shared" si="2"/>
        <v>0</v>
      </c>
      <c r="F6" s="51">
        <f t="shared" si="2"/>
        <v>860</v>
      </c>
      <c r="G6" s="51">
        <f t="shared" si="2"/>
        <v>881.5</v>
      </c>
      <c r="H6" s="53">
        <f t="shared" si="2"/>
        <v>0</v>
      </c>
      <c r="I6" s="51">
        <f t="shared" si="2"/>
        <v>0</v>
      </c>
      <c r="J6" s="53">
        <f t="shared" si="2"/>
        <v>0</v>
      </c>
      <c r="K6" s="51">
        <f>SUM(K3:K5)</f>
        <v>6149</v>
      </c>
      <c r="L6" s="51">
        <f t="shared" si="2"/>
        <v>1741.5</v>
      </c>
      <c r="M6" s="51">
        <f t="shared" si="2"/>
        <v>7890.5</v>
      </c>
      <c r="N6" s="51">
        <f t="shared" si="2"/>
        <v>0</v>
      </c>
      <c r="O6" s="54">
        <f>AVERAGE(O3:O5)</f>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9"/>
  <sheetViews>
    <sheetView workbookViewId="0">
      <pane xSplit="1" ySplit="2" topLeftCell="B3" activePane="bottomRight" state="frozen"/>
      <selection pane="topRight" activeCell="B1" sqref="B1"/>
      <selection pane="bottomLeft" activeCell="A3" sqref="A3"/>
      <selection pane="bottomRight" activeCell="B9" sqref="B9"/>
    </sheetView>
  </sheetViews>
  <sheetFormatPr defaultRowHeight="12.75"/>
  <cols>
    <col min="1" max="1" width="22.42578125" customWidth="1"/>
    <col min="2" max="11" width="9.140625" style="40"/>
    <col min="12" max="12" width="9.140625" style="40" customWidth="1"/>
  </cols>
  <sheetData>
    <row r="1" spans="1:12">
      <c r="B1" s="29"/>
      <c r="C1" s="27"/>
      <c r="D1" s="27"/>
      <c r="E1" s="27"/>
      <c r="F1" s="27"/>
      <c r="G1" s="27"/>
      <c r="H1" s="27"/>
      <c r="I1" s="27"/>
      <c r="J1" s="27"/>
      <c r="K1" s="27"/>
      <c r="L1" s="27"/>
    </row>
    <row r="2" spans="1:12" s="35" customFormat="1">
      <c r="A2" s="35" t="s">
        <v>59</v>
      </c>
      <c r="B2" s="36" t="s">
        <v>60</v>
      </c>
      <c r="C2" s="36" t="s">
        <v>61</v>
      </c>
      <c r="D2" s="36" t="s">
        <v>65</v>
      </c>
      <c r="E2" s="36"/>
      <c r="F2" s="31" t="s">
        <v>71</v>
      </c>
      <c r="G2" s="37"/>
      <c r="H2" s="37"/>
      <c r="I2" s="37"/>
      <c r="J2" s="37"/>
      <c r="K2" s="37"/>
      <c r="L2" s="37"/>
    </row>
    <row r="3" spans="1:12" s="66" customFormat="1">
      <c r="A3" s="66" t="s">
        <v>84</v>
      </c>
      <c r="B3" s="67"/>
      <c r="C3" s="67"/>
      <c r="D3" s="67"/>
      <c r="E3" s="67"/>
      <c r="F3" s="68"/>
      <c r="G3" s="68"/>
      <c r="H3" s="68"/>
      <c r="I3" s="68"/>
      <c r="J3" s="68"/>
      <c r="K3" s="68"/>
      <c r="L3" s="68"/>
    </row>
    <row r="4" spans="1:12">
      <c r="A4" s="65">
        <v>41654</v>
      </c>
      <c r="B4" s="27">
        <v>30000</v>
      </c>
      <c r="C4" s="27">
        <v>100</v>
      </c>
      <c r="D4" s="27"/>
      <c r="E4" s="27"/>
      <c r="F4" s="27"/>
      <c r="G4" s="27"/>
      <c r="H4" s="27"/>
      <c r="I4" s="27"/>
      <c r="J4" s="27"/>
      <c r="K4" s="27"/>
      <c r="L4" s="27"/>
    </row>
    <row r="5" spans="1:12">
      <c r="A5" s="65">
        <v>41664</v>
      </c>
      <c r="B5" s="27">
        <v>13000</v>
      </c>
      <c r="C5" s="27"/>
      <c r="D5" s="27"/>
      <c r="E5" s="27"/>
      <c r="F5" s="27"/>
      <c r="G5" s="27"/>
      <c r="H5" s="27"/>
      <c r="I5" s="27"/>
      <c r="J5" s="27"/>
      <c r="K5" s="27"/>
      <c r="L5" s="27"/>
    </row>
    <row r="6" spans="1:12">
      <c r="A6" s="15"/>
      <c r="B6" s="27"/>
      <c r="C6" s="27"/>
      <c r="D6" s="27"/>
      <c r="E6" s="27"/>
      <c r="F6" s="27"/>
      <c r="G6" s="27"/>
      <c r="H6" s="27"/>
      <c r="I6" s="27"/>
      <c r="J6" s="27"/>
      <c r="K6" s="27"/>
      <c r="L6" s="27"/>
    </row>
    <row r="7" spans="1:12">
      <c r="A7" s="15" t="s">
        <v>68</v>
      </c>
      <c r="B7" s="27"/>
      <c r="C7" s="27"/>
      <c r="D7" s="27"/>
      <c r="E7" s="27"/>
      <c r="F7" s="27"/>
      <c r="G7" s="27"/>
      <c r="H7" s="27"/>
      <c r="I7" s="27"/>
      <c r="J7" s="27"/>
      <c r="K7" s="27"/>
      <c r="L7" s="27"/>
    </row>
    <row r="8" spans="1:12" s="33" customFormat="1">
      <c r="A8" s="32" t="s">
        <v>67</v>
      </c>
      <c r="B8" s="41"/>
      <c r="C8" s="41"/>
      <c r="D8" s="41"/>
      <c r="E8" s="41"/>
      <c r="F8" s="41"/>
      <c r="G8" s="41"/>
      <c r="H8" s="41"/>
      <c r="I8" s="41"/>
      <c r="J8" s="41"/>
      <c r="K8" s="41"/>
      <c r="L8" s="41"/>
    </row>
    <row r="9" spans="1:12" s="39" customFormat="1">
      <c r="A9" s="34" t="s">
        <v>87</v>
      </c>
      <c r="B9" s="34">
        <f>SUM(B4:B7)-'Tavanomainen rehu'!B11-'Tavanomainen rehu'!N11-'Siirtymävaiheen 1 rehut'!B8-'Siirtymävaiheen 1 rehut'!M8-Luomurehu!B8-Luomurehu!M8--Luomurehu!T8-'Siirtymävaiheen 2 rehut'!B9-'Siirtymävaiheen 2 rehut'!M9-'varasto myynnit'!B9</f>
        <v>20870</v>
      </c>
      <c r="C9" s="34">
        <f>SUM(C4:C7)-'Tavanomainen rehu'!C11-'Siirtymävaiheen 1 rehut'!C8-Luomurehu!C8-Luomurehu!N8-'Siirtymävaiheen 2 rehut'!C9</f>
        <v>25</v>
      </c>
      <c r="D9" s="34">
        <f t="shared" ref="D9:L9" si="0">SUM(D4:D7)</f>
        <v>0</v>
      </c>
      <c r="E9" s="34">
        <f t="shared" si="0"/>
        <v>0</v>
      </c>
      <c r="F9" s="34">
        <f t="shared" si="0"/>
        <v>0</v>
      </c>
      <c r="G9" s="34">
        <f t="shared" si="0"/>
        <v>0</v>
      </c>
      <c r="H9" s="34">
        <f t="shared" si="0"/>
        <v>0</v>
      </c>
      <c r="I9" s="34">
        <f t="shared" si="0"/>
        <v>0</v>
      </c>
      <c r="J9" s="34">
        <f t="shared" si="0"/>
        <v>0</v>
      </c>
      <c r="K9" s="34">
        <f t="shared" si="0"/>
        <v>0</v>
      </c>
      <c r="L9" s="34">
        <f t="shared" si="0"/>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L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20.140625" customWidth="1"/>
  </cols>
  <sheetData>
    <row r="1" spans="1:12">
      <c r="B1" s="29"/>
      <c r="C1" s="27"/>
      <c r="D1" s="27"/>
      <c r="E1" s="27"/>
      <c r="F1" s="27"/>
      <c r="G1" s="27"/>
      <c r="H1" s="27"/>
      <c r="I1" s="27"/>
      <c r="J1" s="27"/>
      <c r="K1" s="27"/>
      <c r="L1" s="27"/>
    </row>
    <row r="2" spans="1:12">
      <c r="A2" s="35" t="s">
        <v>59</v>
      </c>
      <c r="B2" s="36" t="s">
        <v>60</v>
      </c>
      <c r="C2" s="36" t="s">
        <v>61</v>
      </c>
      <c r="D2" s="36" t="s">
        <v>65</v>
      </c>
      <c r="E2" s="36"/>
      <c r="F2" s="31" t="s">
        <v>71</v>
      </c>
      <c r="G2" s="37"/>
      <c r="H2" s="37"/>
      <c r="I2" s="37"/>
      <c r="J2" s="37"/>
      <c r="K2" s="37"/>
      <c r="L2" s="37"/>
    </row>
    <row r="3" spans="1:12">
      <c r="A3" s="66" t="s">
        <v>85</v>
      </c>
      <c r="B3" s="67"/>
      <c r="C3" s="67"/>
      <c r="D3" s="67"/>
      <c r="E3" s="67"/>
      <c r="F3" s="68"/>
      <c r="G3" s="68"/>
      <c r="H3" s="68"/>
      <c r="I3" s="68"/>
      <c r="J3" s="68"/>
      <c r="K3" s="68"/>
      <c r="L3" s="68"/>
    </row>
    <row r="4" spans="1:12">
      <c r="A4" s="65">
        <v>41655</v>
      </c>
      <c r="B4" s="27">
        <v>10</v>
      </c>
      <c r="C4" s="27">
        <v>10</v>
      </c>
      <c r="D4" s="27"/>
      <c r="E4" s="27"/>
      <c r="F4" s="27"/>
      <c r="G4" s="27"/>
      <c r="H4" s="27"/>
      <c r="I4" s="27"/>
      <c r="J4" s="27"/>
      <c r="K4" s="27"/>
      <c r="L4" s="27"/>
    </row>
    <row r="5" spans="1:12">
      <c r="A5" s="65">
        <v>41664</v>
      </c>
      <c r="B5" s="27">
        <v>10</v>
      </c>
      <c r="C5" s="27"/>
      <c r="D5" s="27"/>
      <c r="E5" s="27"/>
      <c r="F5" s="27"/>
      <c r="G5" s="27"/>
      <c r="H5" s="27"/>
      <c r="I5" s="27"/>
      <c r="J5" s="27"/>
      <c r="K5" s="27"/>
      <c r="L5" s="27"/>
    </row>
    <row r="6" spans="1:12">
      <c r="A6" s="15"/>
      <c r="B6" s="27"/>
      <c r="C6" s="27"/>
      <c r="D6" s="27"/>
      <c r="E6" s="27"/>
      <c r="F6" s="27"/>
      <c r="G6" s="27"/>
      <c r="H6" s="27"/>
      <c r="I6" s="27"/>
      <c r="J6" s="27"/>
      <c r="K6" s="27"/>
      <c r="L6" s="27"/>
    </row>
    <row r="7" spans="1:12">
      <c r="A7" s="15" t="s">
        <v>68</v>
      </c>
      <c r="B7" s="27"/>
      <c r="C7" s="27"/>
      <c r="D7" s="27"/>
      <c r="E7" s="27"/>
      <c r="F7" s="27"/>
      <c r="G7" s="27"/>
      <c r="H7" s="27"/>
      <c r="I7" s="27"/>
      <c r="J7" s="27"/>
      <c r="K7" s="27"/>
      <c r="L7" s="27"/>
    </row>
    <row r="8" spans="1:12">
      <c r="A8" s="32" t="s">
        <v>67</v>
      </c>
      <c r="B8" s="41"/>
      <c r="C8" s="41"/>
      <c r="D8" s="41"/>
      <c r="E8" s="41"/>
      <c r="F8" s="41"/>
      <c r="G8" s="41"/>
      <c r="H8" s="41"/>
      <c r="I8" s="41"/>
      <c r="J8" s="41"/>
      <c r="K8" s="41"/>
      <c r="L8" s="41"/>
    </row>
    <row r="9" spans="1:12">
      <c r="A9" s="34" t="s">
        <v>86</v>
      </c>
      <c r="B9" s="34">
        <f>SUM(B4:B7)</f>
        <v>20</v>
      </c>
      <c r="C9" s="34">
        <f t="shared" ref="C9:L9" si="0">SUM(C4:C7)</f>
        <v>10</v>
      </c>
      <c r="D9" s="34">
        <f t="shared" si="0"/>
        <v>0</v>
      </c>
      <c r="E9" s="34">
        <f t="shared" si="0"/>
        <v>0</v>
      </c>
      <c r="F9" s="34">
        <f t="shared" si="0"/>
        <v>0</v>
      </c>
      <c r="G9" s="34">
        <f t="shared" si="0"/>
        <v>0</v>
      </c>
      <c r="H9" s="34">
        <f t="shared" si="0"/>
        <v>0</v>
      </c>
      <c r="I9" s="34">
        <f t="shared" si="0"/>
        <v>0</v>
      </c>
      <c r="J9" s="34">
        <f t="shared" si="0"/>
        <v>0</v>
      </c>
      <c r="K9" s="34">
        <f t="shared" si="0"/>
        <v>0</v>
      </c>
      <c r="L9" s="34">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Questions</vt:lpstr>
      <vt:lpstr>Tavanomainen rehu</vt:lpstr>
      <vt:lpstr>Siirtymävaiheen 1 rehut</vt:lpstr>
      <vt:lpstr>Luomurehu</vt:lpstr>
      <vt:lpstr>Siirtymävaiheen 2 rehut</vt:lpstr>
      <vt:lpstr>yht.</vt:lpstr>
      <vt:lpstr>varasto ostot ja tilanne</vt:lpstr>
      <vt:lpstr>varasto myynnit</vt:lpstr>
    </vt:vector>
  </TitlesOfParts>
  <Company>FiBL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Hellmut von Koerber, fleXinfo</dc:creator>
  <cp:lastModifiedBy>kho58</cp:lastModifiedBy>
  <cp:lastPrinted>2012-09-18T11:36:29Z</cp:lastPrinted>
  <dcterms:created xsi:type="dcterms:W3CDTF">2009-05-13T09:57:09Z</dcterms:created>
  <dcterms:modified xsi:type="dcterms:W3CDTF">2014-06-11T12:55:09Z</dcterms:modified>
</cp:coreProperties>
</file>